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george\Desktop\ΣΤΑΤΙΣΤΙΚΑ ΠΑΝΕΛΛΑΔΙΚΩΝ 2022\"/>
    </mc:Choice>
  </mc:AlternateContent>
  <xr:revisionPtr revIDLastSave="0" documentId="13_ncr:1_{12EDDE8A-3A0F-44F4-BBA5-2F25DD4B4E9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ΕΚΘΕΣΗ " sheetId="1" r:id="rId1"/>
    <sheet name="ΑΡΧΑΙΑ " sheetId="11" r:id="rId2"/>
    <sheet name="ΙΣΤΟΡΙΑ" sheetId="12" r:id="rId3"/>
    <sheet name="ΛΑΤΙΝΙΚΑ 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0" i="1" l="1"/>
  <c r="R30" i="1"/>
  <c r="L30" i="1"/>
  <c r="H30" i="1"/>
  <c r="D30" i="1"/>
  <c r="AB29" i="1"/>
  <c r="AC29" i="1" s="1"/>
  <c r="G41" i="13"/>
  <c r="I41" i="13"/>
  <c r="K41" i="13"/>
  <c r="M41" i="13"/>
  <c r="O41" i="13"/>
  <c r="Q41" i="13"/>
  <c r="S41" i="13"/>
  <c r="U41" i="13"/>
  <c r="W41" i="13"/>
  <c r="Y41" i="13"/>
  <c r="AA41" i="13"/>
  <c r="X42" i="13" s="1"/>
  <c r="E41" i="13"/>
  <c r="G41" i="12"/>
  <c r="I41" i="12"/>
  <c r="K41" i="12"/>
  <c r="M41" i="12"/>
  <c r="O41" i="12"/>
  <c r="L42" i="12" s="1"/>
  <c r="Q41" i="12"/>
  <c r="S41" i="12"/>
  <c r="U41" i="12"/>
  <c r="W41" i="12"/>
  <c r="Y41" i="12"/>
  <c r="AA41" i="12"/>
  <c r="E41" i="12"/>
  <c r="G41" i="11"/>
  <c r="I41" i="11"/>
  <c r="K41" i="11"/>
  <c r="H42" i="11" s="1"/>
  <c r="M41" i="11"/>
  <c r="L42" i="11" s="1"/>
  <c r="O41" i="11"/>
  <c r="Q41" i="11"/>
  <c r="S41" i="11"/>
  <c r="U41" i="11"/>
  <c r="W41" i="11"/>
  <c r="R42" i="11" s="1"/>
  <c r="Y41" i="11"/>
  <c r="AA41" i="11"/>
  <c r="E41" i="11"/>
  <c r="D42" i="13" l="1"/>
  <c r="R42" i="13"/>
  <c r="L42" i="13"/>
  <c r="H42" i="13"/>
  <c r="X42" i="11"/>
  <c r="D42" i="11"/>
  <c r="R42" i="12"/>
  <c r="D42" i="12"/>
  <c r="X42" i="12"/>
  <c r="H42" i="12"/>
  <c r="E15" i="1"/>
  <c r="G15" i="1"/>
  <c r="I15" i="1"/>
  <c r="K15" i="1"/>
  <c r="M15" i="1"/>
  <c r="O15" i="1"/>
  <c r="Q15" i="1"/>
  <c r="S15" i="1"/>
  <c r="U15" i="1"/>
  <c r="W15" i="1"/>
  <c r="Y15" i="1"/>
  <c r="AA15" i="1"/>
  <c r="E16" i="1"/>
  <c r="G16" i="1"/>
  <c r="I16" i="1"/>
  <c r="K16" i="1"/>
  <c r="M16" i="1"/>
  <c r="O16" i="1"/>
  <c r="Q16" i="1"/>
  <c r="S16" i="1"/>
  <c r="U16" i="1"/>
  <c r="W16" i="1"/>
  <c r="Y16" i="1"/>
  <c r="AA16" i="1"/>
  <c r="E17" i="1"/>
  <c r="G17" i="1"/>
  <c r="I17" i="1"/>
  <c r="K17" i="1"/>
  <c r="M17" i="1"/>
  <c r="O17" i="1"/>
  <c r="Q17" i="1"/>
  <c r="S17" i="1"/>
  <c r="U17" i="1"/>
  <c r="W17" i="1"/>
  <c r="Y17" i="1"/>
  <c r="AA17" i="1"/>
  <c r="E18" i="1"/>
  <c r="G18" i="1"/>
  <c r="I18" i="1"/>
  <c r="K18" i="1"/>
  <c r="M18" i="1"/>
  <c r="O18" i="1"/>
  <c r="Q18" i="1"/>
  <c r="S18" i="1"/>
  <c r="U18" i="1"/>
  <c r="W18" i="1"/>
  <c r="Y18" i="1"/>
  <c r="AA18" i="1"/>
  <c r="E19" i="1"/>
  <c r="G19" i="1"/>
  <c r="I19" i="1"/>
  <c r="K19" i="1"/>
  <c r="M19" i="1"/>
  <c r="O19" i="1"/>
  <c r="Q19" i="1"/>
  <c r="S19" i="1"/>
  <c r="U19" i="1"/>
  <c r="W19" i="1"/>
  <c r="Y19" i="1"/>
  <c r="AA19" i="1"/>
  <c r="E20" i="1"/>
  <c r="G20" i="1"/>
  <c r="I20" i="1"/>
  <c r="K20" i="1"/>
  <c r="M20" i="1"/>
  <c r="O20" i="1"/>
  <c r="Q20" i="1"/>
  <c r="S20" i="1"/>
  <c r="U20" i="1"/>
  <c r="W20" i="1"/>
  <c r="Y20" i="1"/>
  <c r="AA20" i="1"/>
  <c r="E21" i="1"/>
  <c r="G21" i="1"/>
  <c r="I21" i="1"/>
  <c r="K21" i="1"/>
  <c r="M21" i="1"/>
  <c r="O21" i="1"/>
  <c r="Q21" i="1"/>
  <c r="S21" i="1"/>
  <c r="U21" i="1"/>
  <c r="W21" i="1"/>
  <c r="Y21" i="1"/>
  <c r="AA21" i="1"/>
  <c r="E22" i="1"/>
  <c r="G22" i="1"/>
  <c r="I22" i="1"/>
  <c r="K22" i="1"/>
  <c r="M22" i="1"/>
  <c r="O22" i="1"/>
  <c r="Q22" i="1"/>
  <c r="S22" i="1"/>
  <c r="U22" i="1"/>
  <c r="W22" i="1"/>
  <c r="Y22" i="1"/>
  <c r="AA22" i="1"/>
  <c r="AB30" i="13"/>
  <c r="Z30" i="13"/>
  <c r="X30" i="13"/>
  <c r="V30" i="13"/>
  <c r="T30" i="13"/>
  <c r="R30" i="13"/>
  <c r="P30" i="13"/>
  <c r="N30" i="13"/>
  <c r="L30" i="13"/>
  <c r="J30" i="13"/>
  <c r="H30" i="13"/>
  <c r="F30" i="13"/>
  <c r="D30" i="13"/>
  <c r="C30" i="13"/>
  <c r="AA29" i="13"/>
  <c r="Y29" i="13"/>
  <c r="W29" i="13"/>
  <c r="U29" i="13"/>
  <c r="S29" i="13"/>
  <c r="Q29" i="13"/>
  <c r="O29" i="13"/>
  <c r="M29" i="13"/>
  <c r="K29" i="13"/>
  <c r="I29" i="13"/>
  <c r="G29" i="13"/>
  <c r="E29" i="13"/>
  <c r="AA28" i="13"/>
  <c r="Y28" i="13"/>
  <c r="W28" i="13"/>
  <c r="U28" i="13"/>
  <c r="S28" i="13"/>
  <c r="Q28" i="13"/>
  <c r="O28" i="13"/>
  <c r="M28" i="13"/>
  <c r="K28" i="13"/>
  <c r="I28" i="13"/>
  <c r="G28" i="13"/>
  <c r="E28" i="13"/>
  <c r="AA27" i="13"/>
  <c r="Y27" i="13"/>
  <c r="W27" i="13"/>
  <c r="U27" i="13"/>
  <c r="S27" i="13"/>
  <c r="Q27" i="13"/>
  <c r="O27" i="13"/>
  <c r="M27" i="13"/>
  <c r="K27" i="13"/>
  <c r="I27" i="13"/>
  <c r="G27" i="13"/>
  <c r="E27" i="13"/>
  <c r="AA26" i="13"/>
  <c r="Y26" i="13"/>
  <c r="W26" i="13"/>
  <c r="U26" i="13"/>
  <c r="S26" i="13"/>
  <c r="Q26" i="13"/>
  <c r="O26" i="13"/>
  <c r="M26" i="13"/>
  <c r="K26" i="13"/>
  <c r="I26" i="13"/>
  <c r="G26" i="13"/>
  <c r="E26" i="13"/>
  <c r="AA25" i="13"/>
  <c r="Y25" i="13"/>
  <c r="W25" i="13"/>
  <c r="U25" i="13"/>
  <c r="S25" i="13"/>
  <c r="Q25" i="13"/>
  <c r="O25" i="13"/>
  <c r="M25" i="13"/>
  <c r="K25" i="13"/>
  <c r="I25" i="13"/>
  <c r="G25" i="13"/>
  <c r="E25" i="13"/>
  <c r="AA24" i="13"/>
  <c r="Y24" i="13"/>
  <c r="W24" i="13"/>
  <c r="U24" i="13"/>
  <c r="S24" i="13"/>
  <c r="Q24" i="13"/>
  <c r="O24" i="13"/>
  <c r="M24" i="13"/>
  <c r="K24" i="13"/>
  <c r="I24" i="13"/>
  <c r="G24" i="13"/>
  <c r="E24" i="13"/>
  <c r="AA23" i="13"/>
  <c r="Y23" i="13"/>
  <c r="W23" i="13"/>
  <c r="U23" i="13"/>
  <c r="S23" i="13"/>
  <c r="Q23" i="13"/>
  <c r="O23" i="13"/>
  <c r="M23" i="13"/>
  <c r="K23" i="13"/>
  <c r="I23" i="13"/>
  <c r="G23" i="13"/>
  <c r="E23" i="13"/>
  <c r="AA22" i="13"/>
  <c r="Y22" i="13"/>
  <c r="W22" i="13"/>
  <c r="U22" i="13"/>
  <c r="S22" i="13"/>
  <c r="Q22" i="13"/>
  <c r="O22" i="13"/>
  <c r="M22" i="13"/>
  <c r="K22" i="13"/>
  <c r="I22" i="13"/>
  <c r="G22" i="13"/>
  <c r="E22" i="13"/>
  <c r="AA21" i="13"/>
  <c r="Y21" i="13"/>
  <c r="W21" i="13"/>
  <c r="U21" i="13"/>
  <c r="S21" i="13"/>
  <c r="Q21" i="13"/>
  <c r="O21" i="13"/>
  <c r="M21" i="13"/>
  <c r="K21" i="13"/>
  <c r="I21" i="13"/>
  <c r="G21" i="13"/>
  <c r="E21" i="13"/>
  <c r="AA20" i="13"/>
  <c r="Y20" i="13"/>
  <c r="W20" i="13"/>
  <c r="U20" i="13"/>
  <c r="S20" i="13"/>
  <c r="Q20" i="13"/>
  <c r="O20" i="13"/>
  <c r="M20" i="13"/>
  <c r="K20" i="13"/>
  <c r="I20" i="13"/>
  <c r="G20" i="13"/>
  <c r="E20" i="13"/>
  <c r="AA19" i="13"/>
  <c r="Y19" i="13"/>
  <c r="W19" i="13"/>
  <c r="U19" i="13"/>
  <c r="S19" i="13"/>
  <c r="Q19" i="13"/>
  <c r="O19" i="13"/>
  <c r="M19" i="13"/>
  <c r="K19" i="13"/>
  <c r="I19" i="13"/>
  <c r="G19" i="13"/>
  <c r="E19" i="13"/>
  <c r="AA18" i="13"/>
  <c r="Y18" i="13"/>
  <c r="W18" i="13"/>
  <c r="U18" i="13"/>
  <c r="S18" i="13"/>
  <c r="Q18" i="13"/>
  <c r="O18" i="13"/>
  <c r="M18" i="13"/>
  <c r="K18" i="13"/>
  <c r="I18" i="13"/>
  <c r="G18" i="13"/>
  <c r="E18" i="13"/>
  <c r="AA17" i="13"/>
  <c r="Y17" i="13"/>
  <c r="W17" i="13"/>
  <c r="U17" i="13"/>
  <c r="S17" i="13"/>
  <c r="Q17" i="13"/>
  <c r="O17" i="13"/>
  <c r="M17" i="13"/>
  <c r="K17" i="13"/>
  <c r="I17" i="13"/>
  <c r="G17" i="13"/>
  <c r="E17" i="13"/>
  <c r="AA16" i="13"/>
  <c r="Y16" i="13"/>
  <c r="W16" i="13"/>
  <c r="U16" i="13"/>
  <c r="S16" i="13"/>
  <c r="Q16" i="13"/>
  <c r="O16" i="13"/>
  <c r="M16" i="13"/>
  <c r="K16" i="13"/>
  <c r="I16" i="13"/>
  <c r="G16" i="13"/>
  <c r="E16" i="13"/>
  <c r="AB30" i="12"/>
  <c r="Z30" i="12"/>
  <c r="X30" i="12"/>
  <c r="V30" i="12"/>
  <c r="T30" i="12"/>
  <c r="R30" i="12"/>
  <c r="P30" i="12"/>
  <c r="N30" i="12"/>
  <c r="L30" i="12"/>
  <c r="J30" i="12"/>
  <c r="H30" i="12"/>
  <c r="F30" i="12"/>
  <c r="D30" i="12"/>
  <c r="C30" i="12"/>
  <c r="AA29" i="12"/>
  <c r="Y29" i="12"/>
  <c r="W29" i="12"/>
  <c r="U29" i="12"/>
  <c r="S29" i="12"/>
  <c r="Q29" i="12"/>
  <c r="O29" i="12"/>
  <c r="M29" i="12"/>
  <c r="K29" i="12"/>
  <c r="I29" i="12"/>
  <c r="G29" i="12"/>
  <c r="E29" i="12"/>
  <c r="AA28" i="12"/>
  <c r="Y28" i="12"/>
  <c r="W28" i="12"/>
  <c r="U28" i="12"/>
  <c r="S28" i="12"/>
  <c r="Q28" i="12"/>
  <c r="O28" i="12"/>
  <c r="M28" i="12"/>
  <c r="K28" i="12"/>
  <c r="I28" i="12"/>
  <c r="G28" i="12"/>
  <c r="E28" i="12"/>
  <c r="AA27" i="12"/>
  <c r="Y27" i="12"/>
  <c r="W27" i="12"/>
  <c r="U27" i="12"/>
  <c r="S27" i="12"/>
  <c r="Q27" i="12"/>
  <c r="O27" i="12"/>
  <c r="M27" i="12"/>
  <c r="K27" i="12"/>
  <c r="I27" i="12"/>
  <c r="G27" i="12"/>
  <c r="E27" i="12"/>
  <c r="AA26" i="12"/>
  <c r="Y26" i="12"/>
  <c r="W26" i="12"/>
  <c r="U26" i="12"/>
  <c r="S26" i="12"/>
  <c r="Q26" i="12"/>
  <c r="O26" i="12"/>
  <c r="M26" i="12"/>
  <c r="K26" i="12"/>
  <c r="I26" i="12"/>
  <c r="G26" i="12"/>
  <c r="E26" i="12"/>
  <c r="AA25" i="12"/>
  <c r="Y25" i="12"/>
  <c r="W25" i="12"/>
  <c r="U25" i="12"/>
  <c r="S25" i="12"/>
  <c r="Q25" i="12"/>
  <c r="O25" i="12"/>
  <c r="M25" i="12"/>
  <c r="K25" i="12"/>
  <c r="I25" i="12"/>
  <c r="G25" i="12"/>
  <c r="E25" i="12"/>
  <c r="AA24" i="12"/>
  <c r="Y24" i="12"/>
  <c r="W24" i="12"/>
  <c r="U24" i="12"/>
  <c r="S24" i="12"/>
  <c r="Q24" i="12"/>
  <c r="O24" i="12"/>
  <c r="M24" i="12"/>
  <c r="K24" i="12"/>
  <c r="I24" i="12"/>
  <c r="G24" i="12"/>
  <c r="E24" i="12"/>
  <c r="AA23" i="12"/>
  <c r="Y23" i="12"/>
  <c r="W23" i="12"/>
  <c r="U23" i="12"/>
  <c r="S23" i="12"/>
  <c r="Q23" i="12"/>
  <c r="O23" i="12"/>
  <c r="M23" i="12"/>
  <c r="K23" i="12"/>
  <c r="I23" i="12"/>
  <c r="G23" i="12"/>
  <c r="E23" i="12"/>
  <c r="AA22" i="12"/>
  <c r="Y22" i="12"/>
  <c r="W22" i="12"/>
  <c r="U22" i="12"/>
  <c r="S22" i="12"/>
  <c r="Q22" i="12"/>
  <c r="O22" i="12"/>
  <c r="M22" i="12"/>
  <c r="K22" i="12"/>
  <c r="I22" i="12"/>
  <c r="G22" i="12"/>
  <c r="E22" i="12"/>
  <c r="AA21" i="12"/>
  <c r="Y21" i="12"/>
  <c r="W21" i="12"/>
  <c r="U21" i="12"/>
  <c r="S21" i="12"/>
  <c r="Q21" i="12"/>
  <c r="O21" i="12"/>
  <c r="M21" i="12"/>
  <c r="K21" i="12"/>
  <c r="I21" i="12"/>
  <c r="G21" i="12"/>
  <c r="E21" i="12"/>
  <c r="AA20" i="12"/>
  <c r="Y20" i="12"/>
  <c r="W20" i="12"/>
  <c r="U20" i="12"/>
  <c r="S20" i="12"/>
  <c r="Q20" i="12"/>
  <c r="O20" i="12"/>
  <c r="M20" i="12"/>
  <c r="K20" i="12"/>
  <c r="I20" i="12"/>
  <c r="G20" i="12"/>
  <c r="E20" i="12"/>
  <c r="AA19" i="12"/>
  <c r="Y19" i="12"/>
  <c r="W19" i="12"/>
  <c r="U19" i="12"/>
  <c r="S19" i="12"/>
  <c r="Q19" i="12"/>
  <c r="O19" i="12"/>
  <c r="M19" i="12"/>
  <c r="K19" i="12"/>
  <c r="I19" i="12"/>
  <c r="G19" i="12"/>
  <c r="E19" i="12"/>
  <c r="AA18" i="12"/>
  <c r="Y18" i="12"/>
  <c r="W18" i="12"/>
  <c r="U18" i="12"/>
  <c r="S18" i="12"/>
  <c r="Q18" i="12"/>
  <c r="O18" i="12"/>
  <c r="M18" i="12"/>
  <c r="K18" i="12"/>
  <c r="I18" i="12"/>
  <c r="G18" i="12"/>
  <c r="E18" i="12"/>
  <c r="AA17" i="12"/>
  <c r="Y17" i="12"/>
  <c r="W17" i="12"/>
  <c r="U17" i="12"/>
  <c r="S17" i="12"/>
  <c r="Q17" i="12"/>
  <c r="O17" i="12"/>
  <c r="M17" i="12"/>
  <c r="K17" i="12"/>
  <c r="I17" i="12"/>
  <c r="G17" i="12"/>
  <c r="E17" i="12"/>
  <c r="AA16" i="12"/>
  <c r="Y16" i="12"/>
  <c r="W16" i="12"/>
  <c r="U16" i="12"/>
  <c r="S16" i="12"/>
  <c r="Q16" i="12"/>
  <c r="O16" i="12"/>
  <c r="M16" i="12"/>
  <c r="K16" i="12"/>
  <c r="I16" i="12"/>
  <c r="G16" i="12"/>
  <c r="E16" i="12"/>
  <c r="AB30" i="11"/>
  <c r="Z30" i="11"/>
  <c r="X30" i="11"/>
  <c r="V30" i="11"/>
  <c r="T30" i="11"/>
  <c r="R30" i="11"/>
  <c r="P30" i="11"/>
  <c r="N30" i="11"/>
  <c r="L30" i="11"/>
  <c r="J30" i="11"/>
  <c r="H30" i="11"/>
  <c r="F30" i="11"/>
  <c r="D30" i="11"/>
  <c r="C30" i="11"/>
  <c r="AA29" i="11"/>
  <c r="Y29" i="11"/>
  <c r="W29" i="11"/>
  <c r="U29" i="11"/>
  <c r="S29" i="11"/>
  <c r="Q29" i="11"/>
  <c r="O29" i="11"/>
  <c r="M29" i="11"/>
  <c r="K29" i="11"/>
  <c r="I29" i="11"/>
  <c r="G29" i="11"/>
  <c r="E29" i="11"/>
  <c r="AA28" i="11"/>
  <c r="Y28" i="11"/>
  <c r="W28" i="11"/>
  <c r="U28" i="11"/>
  <c r="S28" i="11"/>
  <c r="Q28" i="11"/>
  <c r="O28" i="11"/>
  <c r="M28" i="11"/>
  <c r="K28" i="11"/>
  <c r="I28" i="11"/>
  <c r="G28" i="11"/>
  <c r="E28" i="11"/>
  <c r="AA27" i="11"/>
  <c r="Y27" i="11"/>
  <c r="W27" i="11"/>
  <c r="U27" i="11"/>
  <c r="S27" i="11"/>
  <c r="Q27" i="11"/>
  <c r="O27" i="11"/>
  <c r="M27" i="11"/>
  <c r="K27" i="11"/>
  <c r="I27" i="11"/>
  <c r="G27" i="11"/>
  <c r="E27" i="11"/>
  <c r="AA26" i="11"/>
  <c r="Y26" i="11"/>
  <c r="W26" i="11"/>
  <c r="U26" i="11"/>
  <c r="S26" i="11"/>
  <c r="Q26" i="11"/>
  <c r="O26" i="11"/>
  <c r="M26" i="11"/>
  <c r="K26" i="11"/>
  <c r="I26" i="11"/>
  <c r="G26" i="11"/>
  <c r="E26" i="11"/>
  <c r="AA25" i="11"/>
  <c r="Y25" i="11"/>
  <c r="W25" i="11"/>
  <c r="U25" i="11"/>
  <c r="S25" i="11"/>
  <c r="Q25" i="11"/>
  <c r="O25" i="11"/>
  <c r="M25" i="11"/>
  <c r="K25" i="11"/>
  <c r="I25" i="11"/>
  <c r="G25" i="11"/>
  <c r="E25" i="11"/>
  <c r="AA24" i="11"/>
  <c r="Y24" i="11"/>
  <c r="W24" i="11"/>
  <c r="U24" i="11"/>
  <c r="S24" i="11"/>
  <c r="Q24" i="11"/>
  <c r="O24" i="11"/>
  <c r="M24" i="11"/>
  <c r="K24" i="11"/>
  <c r="I24" i="11"/>
  <c r="G24" i="11"/>
  <c r="E24" i="11"/>
  <c r="AA23" i="11"/>
  <c r="Y23" i="11"/>
  <c r="W23" i="11"/>
  <c r="U23" i="11"/>
  <c r="S23" i="11"/>
  <c r="Q23" i="11"/>
  <c r="O23" i="11"/>
  <c r="M23" i="11"/>
  <c r="K23" i="11"/>
  <c r="I23" i="11"/>
  <c r="G23" i="11"/>
  <c r="E23" i="11"/>
  <c r="AA22" i="11"/>
  <c r="Y22" i="11"/>
  <c r="W22" i="11"/>
  <c r="U22" i="11"/>
  <c r="S22" i="11"/>
  <c r="Q22" i="11"/>
  <c r="O22" i="11"/>
  <c r="M22" i="11"/>
  <c r="K22" i="11"/>
  <c r="I22" i="11"/>
  <c r="G22" i="11"/>
  <c r="E22" i="11"/>
  <c r="AA21" i="11"/>
  <c r="Y21" i="11"/>
  <c r="W21" i="11"/>
  <c r="U21" i="11"/>
  <c r="S21" i="11"/>
  <c r="Q21" i="11"/>
  <c r="O21" i="11"/>
  <c r="M21" i="11"/>
  <c r="K21" i="11"/>
  <c r="I21" i="11"/>
  <c r="G21" i="11"/>
  <c r="E21" i="11"/>
  <c r="AA20" i="11"/>
  <c r="Y20" i="11"/>
  <c r="W20" i="11"/>
  <c r="U20" i="11"/>
  <c r="S20" i="11"/>
  <c r="Q20" i="11"/>
  <c r="O20" i="11"/>
  <c r="M20" i="11"/>
  <c r="K20" i="11"/>
  <c r="I20" i="11"/>
  <c r="G20" i="11"/>
  <c r="E20" i="11"/>
  <c r="AA19" i="11"/>
  <c r="Y19" i="11"/>
  <c r="W19" i="11"/>
  <c r="U19" i="11"/>
  <c r="S19" i="11"/>
  <c r="Q19" i="11"/>
  <c r="O19" i="11"/>
  <c r="M19" i="11"/>
  <c r="K19" i="11"/>
  <c r="I19" i="11"/>
  <c r="G19" i="11"/>
  <c r="E19" i="11"/>
  <c r="AA18" i="11"/>
  <c r="Y18" i="11"/>
  <c r="W18" i="11"/>
  <c r="U18" i="11"/>
  <c r="S18" i="11"/>
  <c r="Q18" i="11"/>
  <c r="O18" i="11"/>
  <c r="M18" i="11"/>
  <c r="K18" i="11"/>
  <c r="I18" i="11"/>
  <c r="G18" i="11"/>
  <c r="E18" i="11"/>
  <c r="AA17" i="11"/>
  <c r="Y17" i="11"/>
  <c r="W17" i="11"/>
  <c r="U17" i="11"/>
  <c r="S17" i="11"/>
  <c r="Q17" i="11"/>
  <c r="O17" i="11"/>
  <c r="M17" i="11"/>
  <c r="K17" i="11"/>
  <c r="I17" i="11"/>
  <c r="G17" i="11"/>
  <c r="E17" i="11"/>
  <c r="AA16" i="11"/>
  <c r="Y16" i="11"/>
  <c r="W16" i="11"/>
  <c r="U16" i="11"/>
  <c r="S16" i="11"/>
  <c r="Q16" i="11"/>
  <c r="O16" i="11"/>
  <c r="M16" i="11"/>
  <c r="K16" i="11"/>
  <c r="I16" i="11"/>
  <c r="G16" i="11"/>
  <c r="E16" i="11"/>
  <c r="S30" i="11" l="1"/>
  <c r="AA30" i="12"/>
  <c r="G30" i="13"/>
  <c r="W30" i="13"/>
  <c r="M30" i="13"/>
  <c r="AB31" i="13"/>
  <c r="O30" i="13"/>
  <c r="AB31" i="12"/>
  <c r="E30" i="12"/>
  <c r="G30" i="12"/>
  <c r="Q30" i="12"/>
  <c r="S30" i="13"/>
  <c r="E30" i="13"/>
  <c r="U30" i="13"/>
  <c r="Y30" i="12"/>
  <c r="S30" i="12"/>
  <c r="I30" i="12"/>
  <c r="U30" i="12"/>
  <c r="K30" i="12"/>
  <c r="M30" i="12"/>
  <c r="W30" i="12"/>
  <c r="O30" i="12"/>
  <c r="U30" i="11"/>
  <c r="G30" i="11"/>
  <c r="W30" i="11"/>
  <c r="I30" i="11"/>
  <c r="Y30" i="11"/>
  <c r="E30" i="11"/>
  <c r="M30" i="11"/>
  <c r="AB31" i="11"/>
  <c r="O30" i="11"/>
  <c r="Q30" i="11"/>
  <c r="AA30" i="13"/>
  <c r="K30" i="13"/>
  <c r="I30" i="13"/>
  <c r="Q30" i="13"/>
  <c r="Y30" i="13"/>
  <c r="K30" i="11"/>
  <c r="AA30" i="11"/>
  <c r="C29" i="1"/>
  <c r="AA23" i="1"/>
  <c r="AA24" i="1"/>
  <c r="AA25" i="1"/>
  <c r="AA26" i="1"/>
  <c r="AA27" i="1"/>
  <c r="AA28" i="1"/>
  <c r="Y23" i="1"/>
  <c r="Y29" i="1" s="1"/>
  <c r="Y24" i="1"/>
  <c r="Y25" i="1"/>
  <c r="Y26" i="1"/>
  <c r="Y27" i="1"/>
  <c r="Y28" i="1"/>
  <c r="W23" i="1"/>
  <c r="W24" i="1"/>
  <c r="W25" i="1"/>
  <c r="W26" i="1"/>
  <c r="W27" i="1"/>
  <c r="W28" i="1"/>
  <c r="U23" i="1"/>
  <c r="U24" i="1"/>
  <c r="U25" i="1"/>
  <c r="U26" i="1"/>
  <c r="U27" i="1"/>
  <c r="U28" i="1"/>
  <c r="S23" i="1"/>
  <c r="S24" i="1"/>
  <c r="S25" i="1"/>
  <c r="S26" i="1"/>
  <c r="S27" i="1"/>
  <c r="S28" i="1"/>
  <c r="Q23" i="1"/>
  <c r="Q24" i="1"/>
  <c r="Q25" i="1"/>
  <c r="Q26" i="1"/>
  <c r="Q27" i="1"/>
  <c r="Q28" i="1"/>
  <c r="O23" i="1"/>
  <c r="O24" i="1"/>
  <c r="O25" i="1"/>
  <c r="O26" i="1"/>
  <c r="O27" i="1"/>
  <c r="O28" i="1"/>
  <c r="M23" i="1"/>
  <c r="M24" i="1"/>
  <c r="M25" i="1"/>
  <c r="M26" i="1"/>
  <c r="M27" i="1"/>
  <c r="M28" i="1"/>
  <c r="K23" i="1"/>
  <c r="K29" i="1" s="1"/>
  <c r="K24" i="1"/>
  <c r="K25" i="1"/>
  <c r="K26" i="1"/>
  <c r="K27" i="1"/>
  <c r="K28" i="1"/>
  <c r="G23" i="1"/>
  <c r="G24" i="1"/>
  <c r="G25" i="1"/>
  <c r="G26" i="1"/>
  <c r="G27" i="1"/>
  <c r="G28" i="1"/>
  <c r="I23" i="1"/>
  <c r="I24" i="1"/>
  <c r="I25" i="1"/>
  <c r="I26" i="1"/>
  <c r="I27" i="1"/>
  <c r="I28" i="1"/>
  <c r="E23" i="1"/>
  <c r="E24" i="1"/>
  <c r="E25" i="1"/>
  <c r="E26" i="1"/>
  <c r="E27" i="1"/>
  <c r="E28" i="1"/>
  <c r="W29" i="1"/>
  <c r="Z29" i="1"/>
  <c r="X29" i="1"/>
  <c r="V29" i="1"/>
  <c r="T29" i="1"/>
  <c r="R29" i="1"/>
  <c r="P29" i="1"/>
  <c r="N29" i="1"/>
  <c r="L29" i="1"/>
  <c r="J29" i="1"/>
  <c r="H29" i="1"/>
  <c r="F29" i="1"/>
  <c r="D29" i="1"/>
  <c r="G29" i="1" l="1"/>
  <c r="O29" i="1"/>
  <c r="Q29" i="1"/>
  <c r="I29" i="1"/>
  <c r="U29" i="1"/>
  <c r="AA29" i="1"/>
  <c r="S29" i="1"/>
  <c r="M29" i="1"/>
  <c r="H31" i="13"/>
  <c r="X31" i="12"/>
  <c r="C31" i="12"/>
  <c r="D31" i="13"/>
  <c r="L31" i="13"/>
  <c r="R31" i="12"/>
  <c r="H31" i="12"/>
  <c r="R31" i="11"/>
  <c r="L31" i="11"/>
  <c r="D31" i="11"/>
  <c r="R31" i="13"/>
  <c r="X31" i="13"/>
  <c r="L31" i="12"/>
  <c r="X31" i="11"/>
  <c r="H31" i="11"/>
  <c r="E29" i="1"/>
</calcChain>
</file>

<file path=xl/sharedStrings.xml><?xml version="1.0" encoding="utf-8"?>
<sst xmlns="http://schemas.openxmlformats.org/spreadsheetml/2006/main" count="443" uniqueCount="62">
  <si>
    <t>ΛΥΚΕΙΑ</t>
  </si>
  <si>
    <t>1ο ΓΕΛ</t>
  </si>
  <si>
    <t>2ο ΓΕΛ</t>
  </si>
  <si>
    <t>3ο ΓΕΛ</t>
  </si>
  <si>
    <t>4ο ΓΕΛ</t>
  </si>
  <si>
    <t>ΣΥΝΟΛΟ</t>
  </si>
  <si>
    <t>5ο ΓΕΛ</t>
  </si>
  <si>
    <t>6ο ΓΕΛ</t>
  </si>
  <si>
    <t>7ο ΓΕΛ</t>
  </si>
  <si>
    <t>8ο ΓΕΛ</t>
  </si>
  <si>
    <t>9ο ΓΕΛ</t>
  </si>
  <si>
    <t>10ο ΓΕΛ</t>
  </si>
  <si>
    <t>11ο ΓΕΛ</t>
  </si>
  <si>
    <t>12ο ΓΕΛ</t>
  </si>
  <si>
    <t>13ο ΓΕΛ</t>
  </si>
  <si>
    <t>14ο ΓΕΛ</t>
  </si>
  <si>
    <t>ΣΥΝΟΛΟ 
ΓΡΑΠΤΩΝ</t>
  </si>
  <si>
    <t>0 - 4,9</t>
  </si>
  <si>
    <t>5 - 9,9</t>
  </si>
  <si>
    <t>10 - 10,9</t>
  </si>
  <si>
    <t>11 - 11,9</t>
  </si>
  <si>
    <t>12 - 12,9</t>
  </si>
  <si>
    <t>13 - 13,9</t>
  </si>
  <si>
    <t>14 - 14,9</t>
  </si>
  <si>
    <t>15 - 15,9</t>
  </si>
  <si>
    <t>16 - 16,9</t>
  </si>
  <si>
    <t>17 - 17,9</t>
  </si>
  <si>
    <t>18 - 18,9</t>
  </si>
  <si>
    <t>19 - 20</t>
  </si>
  <si>
    <t>ΑΝΑΒΑΘΜΟΛΟΓΗΣΗ</t>
  </si>
  <si>
    <t>ΕΤΟΣ</t>
  </si>
  <si>
    <t>ΠΛΗΘΟΣ</t>
  </si>
  <si>
    <t>%</t>
  </si>
  <si>
    <t>17.17</t>
  </si>
  <si>
    <t>11.55</t>
  </si>
  <si>
    <t>10.57</t>
  </si>
  <si>
    <t>ΜΑΘΗΜΑ : ΑΡΧΑΙΑ  ΕΛΛΗΝΙΚΑ</t>
  </si>
  <si>
    <t>ΜΑΘΗΜΑ : ΙΣΤΟΡΙΑ</t>
  </si>
  <si>
    <t>ΣΤΑΤΙΣΤΙΚΑ ΓΕΝΙΚΩΝ ΛΥΚΕΙΩΝ ΛΑΡΙΣΑΣ</t>
  </si>
  <si>
    <t>ΣΥΓΧΡΟΝΟ 1975  &amp;  ΝΟΥΣ</t>
  </si>
  <si>
    <t>ΜΑΘΗΜΑ : ΛΑΤΙΝΙΚΑ</t>
  </si>
  <si>
    <t>ΠΑΝΕΛΛΑΔΙΚΕΣ ΕΞΕΤΑΣΕΙΣ 2022</t>
  </si>
  <si>
    <t>ΓΕΝΙΚΑ
ΛΥΚΕΙΑ 
ΛΑΡΙΣΑΣ
2022</t>
  </si>
  <si>
    <t>ΚΑΙ ΣΤΑΤΙΣΤΙΚΑ ΓΕΝΙΚΩΝ ΛΥΚΕΙΩΝ ΛΑΡΙΣΑΣ 2022</t>
  </si>
  <si>
    <t>ΓΕΝΙΚΑ
ΛΥΚΕΙΑ
ΛΑΡΙΣΑΣ
2022</t>
  </si>
  <si>
    <t>ΔΙΑΦΟΡΑ</t>
  </si>
  <si>
    <t xml:space="preserve"> ΣΤΑΤΙΣΤΙΚΑ  ΑΡΧΑΙΩΝ  ΕΛΛΗΝΙΚΩΝ  ΓΕΝΙΚΩΝ  ΛΥΚΕΙΩΝ  ΛΑΡΙΣΑΣ  2022</t>
  </si>
  <si>
    <t>ΣΤΑΤΙΣΤΙΚΑ  ΑΡΧΑΙΩΝ  ΕΛΛΗΝΙΚΩΝ  ΓΕΝΙΚΩΝ  ΛΥΚΕΙΩΝ  ΛΑΡΙΣΑΣ  2021 - 2022</t>
  </si>
  <si>
    <t xml:space="preserve"> ΣΤΑΤΙΣΤΙΚΑ  ΙΣΤΟΡΙΑΣ ΓΕΝΙΚΩΝ  ΛΥΚΕΙΩΝ  ΛΑΡΙΣΑΣ  2022</t>
  </si>
  <si>
    <t>ΣΤΑΤΙΣΤΙΚΑ  ΙΣΤΟΡΙΑΣ ΓΕΝΙΚΩΝ  ΛΥΚΕΙΩΝ  ΛΑΡΙΣΑΣ  2021 - 2022</t>
  </si>
  <si>
    <t xml:space="preserve"> ΣΤΑΤΙΣΤΙΚΑ  ΛΑΤΙΝΙΚΩΝ ΓΕΝΙΚΩΝ  ΛΥΚΕΙΩΝ  ΛΑΡΙΣΑΣ  2022</t>
  </si>
  <si>
    <t xml:space="preserve">ΣΤΑΤΙΣΤΙΚΑ  ΚΟΙΝΩΝΙΟΛΟΓΙΑΣ 2021 &amp; ΛΑΤΙΝΙΚΩΝ 2022 ΓΕΝΙΚΩΝ  ΛΥΚΕΙΩΝ  ΛΑΡΙΣΑΣ  </t>
  </si>
  <si>
    <t>ΑΝΑΛΥΤΙΚΟΣ ΠΙΝΑΚΑΣ (1ος)</t>
  </si>
  <si>
    <t>ΣΥΓΚΡΙΤΙΚΟΣ ΠΙΝΑΚΑΣ (3ος)</t>
  </si>
  <si>
    <t>ΜΑΘΗΜΑ : ΝΕΟΕΛΛΗΝΙΚΗ ΓΛΩΣΣΑ &amp; ΛΟΓΟΤΕΧΝΙΑ</t>
  </si>
  <si>
    <t xml:space="preserve"> ΠΙΝΑΚΑΣ 1ος : ΣΤΑΤΙΣΤΙΚΑ  ΝΕΟΕΛΛΗΝΙΚΗΣ ΓΛΩΣΣΑΣ &amp; ΛΟΓΟΤΕΧΝΙΑΣ ΛΥΚΕΙΩΝ  ΛΑΡΙΣΑΣ  2022</t>
  </si>
  <si>
    <t>ΣΥΓΚΡΙΤΙΚΟΣ ΠΙΝΑΚΑΣ (2ος)</t>
  </si>
  <si>
    <t>ΠΑΝΕΛΛΑΔΙΚΑ ΣΤΑΤΙΣΤΙΚΑ 2018 -2022 ΚΑΙ ΣΤΑΤΙΣΤΙΚΑ ΓΕΝΙΚΩΝ ΛΥΚΕΙΩΝ  ΛΑΡΙΣΑΣ  2022</t>
  </si>
  <si>
    <t xml:space="preserve">ΣΥΓΚΡΙΤΙΚΟΣ ΠΙΝΑΚΑΣ (2ος) </t>
  </si>
  <si>
    <t>ΠΑΝΕΛΛΑΔΙΚΑ ΣΤΑΤΙΣΤΙΚΑ ΙΣΤΟΡΙΑΣ 2018 - 2022</t>
  </si>
  <si>
    <t>ΠΑΝΕΛΛΑΔΙΚΑ ΣΤΑΤΙΣΤΙΚΑ ΑΡΧΑΙΩΝ ΕΛΛΗΝΙΚΩΝ 2018 - 2022</t>
  </si>
  <si>
    <t>ΠΑΝΕΛΛΑΔΙΚΑ ΣΤΑΤΙΣΤΙΚΑ ΛΑΤΙΝΙΚΩΝ 2018/2019/2022 &amp; ΚΟΙΝΩΝΙΟΛΟΓΙΑΣ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</si>
</sst>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 val="double"/>
      <sz val="24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Calibri"/>
      <family val="2"/>
      <charset val="161"/>
      <scheme val="minor"/>
    </font>
    <font>
      <b/>
      <u val="double"/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61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7">
    <xf numFmtId="0" fontId="0" fillId="0" borderId="0" xfId="0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/>
    <xf numFmtId="0" fontId="10" fillId="0" borderId="1" xfId="0" applyFont="1" applyBorder="1" applyAlignment="1">
      <alignment horizontal="center" vertical="center" wrapText="1"/>
    </xf>
    <xf numFmtId="10" fontId="10" fillId="5" borderId="3" xfId="0" applyNumberFormat="1" applyFont="1" applyFill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2" fontId="20" fillId="5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 applyAlignment="1">
      <alignment horizontal="center" vertical="center"/>
    </xf>
    <xf numFmtId="9" fontId="10" fillId="5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2" fontId="19" fillId="5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8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0" fontId="22" fillId="0" borderId="1" xfId="0" applyFont="1" applyBorder="1"/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3" fontId="20" fillId="0" borderId="1" xfId="1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22" fillId="0" borderId="1" xfId="0" applyFont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Fill="1" applyBorder="1"/>
    <xf numFmtId="2" fontId="19" fillId="5" borderId="1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10" fillId="5" borderId="5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10" fontId="19" fillId="0" borderId="5" xfId="0" applyNumberFormat="1" applyFont="1" applyBorder="1" applyAlignment="1">
      <alignment horizontal="center" vertical="center"/>
    </xf>
    <xf numFmtId="10" fontId="19" fillId="0" borderId="6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0" fontId="10" fillId="0" borderId="8" xfId="0" applyNumberFormat="1" applyFont="1" applyBorder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16" fontId="10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Border="1"/>
    <xf numFmtId="10" fontId="10" fillId="0" borderId="1" xfId="0" applyNumberFormat="1" applyFont="1" applyBorder="1" applyAlignment="1">
      <alignment horizontal="center" vertical="center"/>
    </xf>
    <xf numFmtId="2" fontId="19" fillId="0" borderId="1" xfId="1" applyNumberFormat="1" applyFont="1" applyBorder="1" applyAlignment="1">
      <alignment horizontal="center" vertical="center"/>
    </xf>
    <xf numFmtId="2" fontId="20" fillId="0" borderId="1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" fontId="10" fillId="2" borderId="5" xfId="0" applyNumberFormat="1" applyFont="1" applyFill="1" applyBorder="1" applyAlignment="1">
      <alignment horizontal="center" vertical="center"/>
    </xf>
    <xf numFmtId="16" fontId="10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20" fillId="0" borderId="1" xfId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 vertical="center"/>
    </xf>
    <xf numFmtId="16" fontId="10" fillId="0" borderId="9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1"/>
  <sheetViews>
    <sheetView topLeftCell="A10" zoomScale="32" zoomScaleNormal="32" workbookViewId="0">
      <selection activeCell="AG17" sqref="AG17"/>
    </sheetView>
  </sheetViews>
  <sheetFormatPr defaultRowHeight="15" x14ac:dyDescent="0.25"/>
  <cols>
    <col min="2" max="2" width="14.140625" bestFit="1" customWidth="1"/>
    <col min="3" max="3" width="17" customWidth="1"/>
    <col min="4" max="4" width="14" customWidth="1"/>
    <col min="5" max="5" width="12.5703125" customWidth="1"/>
    <col min="6" max="6" width="15.7109375" customWidth="1"/>
    <col min="7" max="7" width="13.140625" customWidth="1"/>
    <col min="8" max="8" width="14.42578125" customWidth="1"/>
    <col min="9" max="9" width="14.140625" customWidth="1"/>
    <col min="10" max="10" width="13.7109375" customWidth="1"/>
    <col min="11" max="11" width="14.28515625" customWidth="1"/>
    <col min="12" max="12" width="13.7109375" customWidth="1"/>
    <col min="13" max="13" width="13.5703125" customWidth="1"/>
    <col min="14" max="14" width="14.7109375" customWidth="1"/>
    <col min="15" max="15" width="13.28515625" customWidth="1"/>
    <col min="16" max="16" width="14.140625" customWidth="1"/>
    <col min="17" max="17" width="13.85546875" customWidth="1"/>
    <col min="18" max="18" width="13" customWidth="1"/>
    <col min="19" max="19" width="11.28515625" customWidth="1"/>
    <col min="20" max="20" width="13.28515625" customWidth="1"/>
    <col min="21" max="21" width="12.42578125" customWidth="1"/>
    <col min="22" max="22" width="13.7109375" customWidth="1"/>
    <col min="23" max="23" width="12.42578125" customWidth="1"/>
    <col min="24" max="24" width="13.28515625" customWidth="1"/>
    <col min="25" max="25" width="13.42578125" customWidth="1"/>
    <col min="26" max="26" width="14.140625" customWidth="1"/>
    <col min="27" max="27" width="12.42578125" customWidth="1"/>
    <col min="28" max="28" width="18.42578125" customWidth="1"/>
    <col min="29" max="29" width="14.7109375" customWidth="1"/>
  </cols>
  <sheetData>
    <row r="1" spans="2:29" ht="15" customHeight="1" x14ac:dyDescent="0.25">
      <c r="B1" s="75" t="s">
        <v>39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2:29" ht="15" customHeight="1" x14ac:dyDescent="0.2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2:29" ht="15" customHeight="1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2:29" ht="1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</row>
    <row r="5" spans="2:29" ht="15" customHeight="1" x14ac:dyDescent="0.2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</row>
    <row r="6" spans="2:29" ht="31.5" x14ac:dyDescent="0.5">
      <c r="B6" s="77" t="s">
        <v>41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2:29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29" ht="31.5" x14ac:dyDescent="0.5">
      <c r="B8" s="77" t="s">
        <v>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2:29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31.5" x14ac:dyDescent="0.5">
      <c r="B10" s="80" t="s">
        <v>54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</row>
    <row r="11" spans="2:29" ht="31.5" x14ac:dyDescent="0.5"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2:29" ht="26.25" x14ac:dyDescent="0.4">
      <c r="B12" s="82" t="s">
        <v>55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2:29" ht="43.15" customHeight="1" x14ac:dyDescent="0.25">
      <c r="B13" s="84" t="s">
        <v>0</v>
      </c>
      <c r="C13" s="86" t="s">
        <v>16</v>
      </c>
      <c r="D13" s="88" t="s">
        <v>17</v>
      </c>
      <c r="E13" s="89"/>
      <c r="F13" s="92" t="s">
        <v>18</v>
      </c>
      <c r="G13" s="93"/>
      <c r="H13" s="88" t="s">
        <v>19</v>
      </c>
      <c r="I13" s="89"/>
      <c r="J13" s="88" t="s">
        <v>20</v>
      </c>
      <c r="K13" s="89"/>
      <c r="L13" s="88" t="s">
        <v>21</v>
      </c>
      <c r="M13" s="89"/>
      <c r="N13" s="88" t="s">
        <v>22</v>
      </c>
      <c r="O13" s="89"/>
      <c r="P13" s="88" t="s">
        <v>23</v>
      </c>
      <c r="Q13" s="89"/>
      <c r="R13" s="88" t="s">
        <v>24</v>
      </c>
      <c r="S13" s="89"/>
      <c r="T13" s="88" t="s">
        <v>25</v>
      </c>
      <c r="U13" s="89"/>
      <c r="V13" s="88" t="s">
        <v>26</v>
      </c>
      <c r="W13" s="89"/>
      <c r="X13" s="88" t="s">
        <v>27</v>
      </c>
      <c r="Y13" s="89"/>
      <c r="Z13" s="88" t="s">
        <v>28</v>
      </c>
      <c r="AA13" s="89"/>
      <c r="AB13" s="91" t="s">
        <v>29</v>
      </c>
      <c r="AC13" s="91"/>
    </row>
    <row r="14" spans="2:29" ht="15" customHeight="1" x14ac:dyDescent="0.25">
      <c r="B14" s="85"/>
      <c r="C14" s="87"/>
      <c r="D14" s="38" t="s">
        <v>31</v>
      </c>
      <c r="E14" s="13" t="s">
        <v>32</v>
      </c>
      <c r="F14" s="38" t="s">
        <v>31</v>
      </c>
      <c r="G14" s="13" t="s">
        <v>32</v>
      </c>
      <c r="H14" s="38" t="s">
        <v>31</v>
      </c>
      <c r="I14" s="13" t="s">
        <v>32</v>
      </c>
      <c r="J14" s="38" t="s">
        <v>31</v>
      </c>
      <c r="K14" s="13" t="s">
        <v>32</v>
      </c>
      <c r="L14" s="38" t="s">
        <v>31</v>
      </c>
      <c r="M14" s="13" t="s">
        <v>32</v>
      </c>
      <c r="N14" s="38" t="s">
        <v>31</v>
      </c>
      <c r="O14" s="13" t="s">
        <v>32</v>
      </c>
      <c r="P14" s="38" t="s">
        <v>31</v>
      </c>
      <c r="Q14" s="13" t="s">
        <v>32</v>
      </c>
      <c r="R14" s="38" t="s">
        <v>31</v>
      </c>
      <c r="S14" s="13" t="s">
        <v>32</v>
      </c>
      <c r="T14" s="38" t="s">
        <v>31</v>
      </c>
      <c r="U14" s="13" t="s">
        <v>32</v>
      </c>
      <c r="V14" s="38" t="s">
        <v>31</v>
      </c>
      <c r="W14" s="13" t="s">
        <v>32</v>
      </c>
      <c r="X14" s="38" t="s">
        <v>31</v>
      </c>
      <c r="Y14" s="13" t="s">
        <v>32</v>
      </c>
      <c r="Z14" s="38" t="s">
        <v>31</v>
      </c>
      <c r="AA14" s="13" t="s">
        <v>32</v>
      </c>
      <c r="AB14" s="91"/>
      <c r="AC14" s="91"/>
    </row>
    <row r="15" spans="2:29" ht="23.25" x14ac:dyDescent="0.25">
      <c r="B15" s="45" t="s">
        <v>1</v>
      </c>
      <c r="C15" s="45">
        <v>139</v>
      </c>
      <c r="D15" s="38">
        <v>2</v>
      </c>
      <c r="E15" s="13">
        <f>(D15*100)/C15</f>
        <v>1.4388489208633093</v>
      </c>
      <c r="F15" s="38">
        <v>23</v>
      </c>
      <c r="G15" s="13">
        <f>(F15*100)/C15</f>
        <v>16.546762589928058</v>
      </c>
      <c r="H15" s="38">
        <v>12</v>
      </c>
      <c r="I15" s="13">
        <f>(H15*100)/C15</f>
        <v>8.6330935251798557</v>
      </c>
      <c r="J15" s="38">
        <v>13</v>
      </c>
      <c r="K15" s="13">
        <f>(J15*100)/C15</f>
        <v>9.3525179856115113</v>
      </c>
      <c r="L15" s="38">
        <v>31</v>
      </c>
      <c r="M15" s="13">
        <f>(L15*100)/C15</f>
        <v>22.302158273381295</v>
      </c>
      <c r="N15" s="38">
        <v>18</v>
      </c>
      <c r="O15" s="13">
        <f>(N15*100)/C15</f>
        <v>12.949640287769784</v>
      </c>
      <c r="P15" s="38">
        <v>13</v>
      </c>
      <c r="Q15" s="13">
        <f>(P15*100)/C15</f>
        <v>9.3525179856115113</v>
      </c>
      <c r="R15" s="38">
        <v>16</v>
      </c>
      <c r="S15" s="13">
        <f>(R15*100)/C15</f>
        <v>11.510791366906474</v>
      </c>
      <c r="T15" s="38">
        <v>8</v>
      </c>
      <c r="U15" s="13">
        <f>(T15*100)/C15</f>
        <v>5.7553956834532372</v>
      </c>
      <c r="V15" s="38">
        <v>3</v>
      </c>
      <c r="W15" s="13">
        <f>(V15*100)/C15</f>
        <v>2.1582733812949639</v>
      </c>
      <c r="X15" s="38">
        <v>0</v>
      </c>
      <c r="Y15" s="13">
        <f>(X15*100)/C15</f>
        <v>0</v>
      </c>
      <c r="Z15" s="38">
        <v>0</v>
      </c>
      <c r="AA15" s="13">
        <f>(Z15*100)/C15</f>
        <v>0</v>
      </c>
      <c r="AB15" s="91">
        <v>13</v>
      </c>
      <c r="AC15" s="91"/>
    </row>
    <row r="16" spans="2:29" ht="23.25" x14ac:dyDescent="0.25">
      <c r="B16" s="45" t="s">
        <v>2</v>
      </c>
      <c r="C16" s="45">
        <v>107</v>
      </c>
      <c r="D16" s="38">
        <v>1</v>
      </c>
      <c r="E16" s="13">
        <f t="shared" ref="E16:E28" si="0">(D16*100)/C16</f>
        <v>0.93457943925233644</v>
      </c>
      <c r="F16" s="38">
        <v>28</v>
      </c>
      <c r="G16" s="13">
        <f t="shared" ref="G16:G28" si="1">(F16*100)/C16</f>
        <v>26.168224299065422</v>
      </c>
      <c r="H16" s="38">
        <v>10</v>
      </c>
      <c r="I16" s="13">
        <f t="shared" ref="I16:I28" si="2">(H16*100)/C16</f>
        <v>9.3457943925233646</v>
      </c>
      <c r="J16" s="38">
        <v>13</v>
      </c>
      <c r="K16" s="13">
        <f t="shared" ref="K16:K28" si="3">(J16*100)/C16</f>
        <v>12.149532710280374</v>
      </c>
      <c r="L16" s="38">
        <v>14</v>
      </c>
      <c r="M16" s="13">
        <f t="shared" ref="M16:M28" si="4">(L16*100)/C16</f>
        <v>13.084112149532711</v>
      </c>
      <c r="N16" s="38">
        <v>18</v>
      </c>
      <c r="O16" s="13">
        <f t="shared" ref="O16:O28" si="5">(N16*100)/C16</f>
        <v>16.822429906542055</v>
      </c>
      <c r="P16" s="38">
        <v>10</v>
      </c>
      <c r="Q16" s="13">
        <f t="shared" ref="Q16:Q28" si="6">(P16*100)/C16</f>
        <v>9.3457943925233646</v>
      </c>
      <c r="R16" s="38">
        <v>8</v>
      </c>
      <c r="S16" s="13">
        <f t="shared" ref="S16:S28" si="7">(R16*100)/C16</f>
        <v>7.4766355140186915</v>
      </c>
      <c r="T16" s="38">
        <v>1</v>
      </c>
      <c r="U16" s="13">
        <f t="shared" ref="U16:U28" si="8">(T16*100)/C16</f>
        <v>0.93457943925233644</v>
      </c>
      <c r="V16" s="38">
        <v>3</v>
      </c>
      <c r="W16" s="13">
        <f t="shared" ref="W16:W28" si="9">(V16*100)/C16</f>
        <v>2.8037383177570092</v>
      </c>
      <c r="X16" s="38">
        <v>1</v>
      </c>
      <c r="Y16" s="13">
        <f t="shared" ref="Y16:Y28" si="10">(X16*100)/C16</f>
        <v>0.93457943925233644</v>
      </c>
      <c r="Z16" s="38">
        <v>0</v>
      </c>
      <c r="AA16" s="13">
        <f t="shared" ref="AA16:AA28" si="11">(Z16*100)/C16</f>
        <v>0</v>
      </c>
      <c r="AB16" s="91">
        <v>14</v>
      </c>
      <c r="AC16" s="91"/>
    </row>
    <row r="17" spans="2:31" ht="23.25" x14ac:dyDescent="0.25">
      <c r="B17" s="45" t="s">
        <v>3</v>
      </c>
      <c r="C17" s="45">
        <v>76</v>
      </c>
      <c r="D17" s="38">
        <v>3</v>
      </c>
      <c r="E17" s="13">
        <f t="shared" si="0"/>
        <v>3.9473684210526314</v>
      </c>
      <c r="F17" s="38">
        <v>14</v>
      </c>
      <c r="G17" s="13">
        <f t="shared" si="1"/>
        <v>18.421052631578949</v>
      </c>
      <c r="H17" s="38">
        <v>7</v>
      </c>
      <c r="I17" s="13">
        <f t="shared" si="2"/>
        <v>9.2105263157894743</v>
      </c>
      <c r="J17" s="38">
        <v>14</v>
      </c>
      <c r="K17" s="13">
        <f t="shared" si="3"/>
        <v>18.421052631578949</v>
      </c>
      <c r="L17" s="38">
        <v>11</v>
      </c>
      <c r="M17" s="13">
        <f t="shared" si="4"/>
        <v>14.473684210526315</v>
      </c>
      <c r="N17" s="38">
        <v>8</v>
      </c>
      <c r="O17" s="13">
        <f t="shared" si="5"/>
        <v>10.526315789473685</v>
      </c>
      <c r="P17" s="38">
        <v>10</v>
      </c>
      <c r="Q17" s="13">
        <f t="shared" si="6"/>
        <v>13.157894736842104</v>
      </c>
      <c r="R17" s="38">
        <v>4</v>
      </c>
      <c r="S17" s="13">
        <f t="shared" si="7"/>
        <v>5.2631578947368425</v>
      </c>
      <c r="T17" s="38">
        <v>2</v>
      </c>
      <c r="U17" s="13">
        <f t="shared" si="8"/>
        <v>2.6315789473684212</v>
      </c>
      <c r="V17" s="38">
        <v>3</v>
      </c>
      <c r="W17" s="13">
        <f t="shared" si="9"/>
        <v>3.9473684210526314</v>
      </c>
      <c r="X17" s="38">
        <v>0</v>
      </c>
      <c r="Y17" s="13">
        <f t="shared" si="10"/>
        <v>0</v>
      </c>
      <c r="Z17" s="38">
        <v>0</v>
      </c>
      <c r="AA17" s="13">
        <f t="shared" si="11"/>
        <v>0</v>
      </c>
      <c r="AB17" s="91">
        <v>15</v>
      </c>
      <c r="AC17" s="91"/>
    </row>
    <row r="18" spans="2:31" ht="23.25" x14ac:dyDescent="0.25">
      <c r="B18" s="45" t="s">
        <v>4</v>
      </c>
      <c r="C18" s="45">
        <v>122</v>
      </c>
      <c r="D18" s="38">
        <v>1</v>
      </c>
      <c r="E18" s="13">
        <f t="shared" si="0"/>
        <v>0.81967213114754101</v>
      </c>
      <c r="F18" s="38">
        <v>22</v>
      </c>
      <c r="G18" s="13">
        <f t="shared" si="1"/>
        <v>18.032786885245901</v>
      </c>
      <c r="H18" s="38">
        <v>13</v>
      </c>
      <c r="I18" s="13">
        <f t="shared" si="2"/>
        <v>10.655737704918034</v>
      </c>
      <c r="J18" s="38">
        <v>17</v>
      </c>
      <c r="K18" s="13">
        <f t="shared" si="3"/>
        <v>13.934426229508198</v>
      </c>
      <c r="L18" s="38">
        <v>14</v>
      </c>
      <c r="M18" s="13">
        <f t="shared" si="4"/>
        <v>11.475409836065573</v>
      </c>
      <c r="N18" s="38">
        <v>20</v>
      </c>
      <c r="O18" s="13">
        <f t="shared" si="5"/>
        <v>16.393442622950818</v>
      </c>
      <c r="P18" s="38">
        <v>12</v>
      </c>
      <c r="Q18" s="13">
        <f t="shared" si="6"/>
        <v>9.8360655737704921</v>
      </c>
      <c r="R18" s="38">
        <v>13</v>
      </c>
      <c r="S18" s="13">
        <f t="shared" si="7"/>
        <v>10.655737704918034</v>
      </c>
      <c r="T18" s="38">
        <v>7</v>
      </c>
      <c r="U18" s="13">
        <f t="shared" si="8"/>
        <v>5.7377049180327866</v>
      </c>
      <c r="V18" s="38">
        <v>3</v>
      </c>
      <c r="W18" s="13">
        <f t="shared" si="9"/>
        <v>2.459016393442623</v>
      </c>
      <c r="X18" s="38">
        <v>0</v>
      </c>
      <c r="Y18" s="13">
        <f t="shared" si="10"/>
        <v>0</v>
      </c>
      <c r="Z18" s="38">
        <v>0</v>
      </c>
      <c r="AA18" s="13">
        <f t="shared" si="11"/>
        <v>0</v>
      </c>
      <c r="AB18" s="91">
        <v>19</v>
      </c>
      <c r="AC18" s="91"/>
    </row>
    <row r="19" spans="2:31" ht="23.25" x14ac:dyDescent="0.25">
      <c r="B19" s="45" t="s">
        <v>6</v>
      </c>
      <c r="C19" s="45">
        <v>94</v>
      </c>
      <c r="D19" s="38">
        <v>7</v>
      </c>
      <c r="E19" s="13">
        <f t="shared" si="0"/>
        <v>7.4468085106382977</v>
      </c>
      <c r="F19" s="38">
        <v>21</v>
      </c>
      <c r="G19" s="13">
        <f t="shared" si="1"/>
        <v>22.340425531914892</v>
      </c>
      <c r="H19" s="38">
        <v>8</v>
      </c>
      <c r="I19" s="13">
        <f t="shared" si="2"/>
        <v>8.5106382978723403</v>
      </c>
      <c r="J19" s="38">
        <v>15</v>
      </c>
      <c r="K19" s="13">
        <f t="shared" si="3"/>
        <v>15.957446808510639</v>
      </c>
      <c r="L19" s="38">
        <v>15</v>
      </c>
      <c r="M19" s="13">
        <f t="shared" si="4"/>
        <v>15.957446808510639</v>
      </c>
      <c r="N19" s="38">
        <v>10</v>
      </c>
      <c r="O19" s="13">
        <f t="shared" si="5"/>
        <v>10.638297872340425</v>
      </c>
      <c r="P19" s="38">
        <v>12</v>
      </c>
      <c r="Q19" s="13">
        <f t="shared" si="6"/>
        <v>12.76595744680851</v>
      </c>
      <c r="R19" s="38">
        <v>3</v>
      </c>
      <c r="S19" s="13">
        <f t="shared" si="7"/>
        <v>3.1914893617021276</v>
      </c>
      <c r="T19" s="38">
        <v>3</v>
      </c>
      <c r="U19" s="13">
        <f t="shared" si="8"/>
        <v>3.1914893617021276</v>
      </c>
      <c r="V19" s="38">
        <v>0</v>
      </c>
      <c r="W19" s="13">
        <f t="shared" si="9"/>
        <v>0</v>
      </c>
      <c r="X19" s="38">
        <v>0</v>
      </c>
      <c r="Y19" s="13">
        <f t="shared" si="10"/>
        <v>0</v>
      </c>
      <c r="Z19" s="38">
        <v>0</v>
      </c>
      <c r="AA19" s="13">
        <f t="shared" si="11"/>
        <v>0</v>
      </c>
      <c r="AB19" s="91">
        <v>13</v>
      </c>
      <c r="AC19" s="91"/>
    </row>
    <row r="20" spans="2:31" ht="23.25" x14ac:dyDescent="0.25">
      <c r="B20" s="45" t="s">
        <v>7</v>
      </c>
      <c r="C20" s="45">
        <v>126</v>
      </c>
      <c r="D20" s="38">
        <v>2</v>
      </c>
      <c r="E20" s="13">
        <f t="shared" si="0"/>
        <v>1.5873015873015872</v>
      </c>
      <c r="F20" s="38">
        <v>27</v>
      </c>
      <c r="G20" s="13">
        <f t="shared" si="1"/>
        <v>21.428571428571427</v>
      </c>
      <c r="H20" s="38">
        <v>13</v>
      </c>
      <c r="I20" s="13">
        <f t="shared" si="2"/>
        <v>10.317460317460318</v>
      </c>
      <c r="J20" s="38">
        <v>17</v>
      </c>
      <c r="K20" s="13">
        <f t="shared" si="3"/>
        <v>13.492063492063492</v>
      </c>
      <c r="L20" s="38">
        <v>13</v>
      </c>
      <c r="M20" s="13">
        <f t="shared" si="4"/>
        <v>10.317460317460318</v>
      </c>
      <c r="N20" s="38">
        <v>15</v>
      </c>
      <c r="O20" s="13">
        <f t="shared" si="5"/>
        <v>11.904761904761905</v>
      </c>
      <c r="P20" s="38">
        <v>16</v>
      </c>
      <c r="Q20" s="13">
        <f t="shared" si="6"/>
        <v>12.698412698412698</v>
      </c>
      <c r="R20" s="38">
        <v>12</v>
      </c>
      <c r="S20" s="13">
        <f t="shared" si="7"/>
        <v>9.5238095238095237</v>
      </c>
      <c r="T20" s="38">
        <v>7</v>
      </c>
      <c r="U20" s="13">
        <f t="shared" si="8"/>
        <v>5.5555555555555554</v>
      </c>
      <c r="V20" s="38">
        <v>4</v>
      </c>
      <c r="W20" s="13">
        <f t="shared" si="9"/>
        <v>3.1746031746031744</v>
      </c>
      <c r="X20" s="38">
        <v>0</v>
      </c>
      <c r="Y20" s="13">
        <f t="shared" si="10"/>
        <v>0</v>
      </c>
      <c r="Z20" s="38">
        <v>0</v>
      </c>
      <c r="AA20" s="13">
        <f t="shared" si="11"/>
        <v>0</v>
      </c>
      <c r="AB20" s="91">
        <v>22</v>
      </c>
      <c r="AC20" s="91"/>
    </row>
    <row r="21" spans="2:31" ht="23.25" x14ac:dyDescent="0.25">
      <c r="B21" s="45" t="s">
        <v>8</v>
      </c>
      <c r="C21" s="45">
        <v>65</v>
      </c>
      <c r="D21" s="38">
        <v>1</v>
      </c>
      <c r="E21" s="13">
        <f t="shared" si="0"/>
        <v>1.5384615384615385</v>
      </c>
      <c r="F21" s="38">
        <v>8</v>
      </c>
      <c r="G21" s="13">
        <f t="shared" si="1"/>
        <v>12.307692307692308</v>
      </c>
      <c r="H21" s="38">
        <v>6</v>
      </c>
      <c r="I21" s="13">
        <f t="shared" si="2"/>
        <v>9.2307692307692299</v>
      </c>
      <c r="J21" s="38">
        <v>10</v>
      </c>
      <c r="K21" s="13">
        <f t="shared" si="3"/>
        <v>15.384615384615385</v>
      </c>
      <c r="L21" s="38">
        <v>16</v>
      </c>
      <c r="M21" s="13">
        <f t="shared" si="4"/>
        <v>24.615384615384617</v>
      </c>
      <c r="N21" s="38">
        <v>7</v>
      </c>
      <c r="O21" s="13">
        <f t="shared" si="5"/>
        <v>10.76923076923077</v>
      </c>
      <c r="P21" s="38">
        <v>10</v>
      </c>
      <c r="Q21" s="13">
        <f t="shared" si="6"/>
        <v>15.384615384615385</v>
      </c>
      <c r="R21" s="38">
        <v>7</v>
      </c>
      <c r="S21" s="13">
        <f t="shared" si="7"/>
        <v>10.76923076923077</v>
      </c>
      <c r="T21" s="38">
        <v>0</v>
      </c>
      <c r="U21" s="13">
        <f t="shared" si="8"/>
        <v>0</v>
      </c>
      <c r="V21" s="38">
        <v>0</v>
      </c>
      <c r="W21" s="13">
        <f t="shared" si="9"/>
        <v>0</v>
      </c>
      <c r="X21" s="38">
        <v>0</v>
      </c>
      <c r="Y21" s="13">
        <f t="shared" si="10"/>
        <v>0</v>
      </c>
      <c r="Z21" s="38">
        <v>0</v>
      </c>
      <c r="AA21" s="13">
        <f t="shared" si="11"/>
        <v>0</v>
      </c>
      <c r="AB21" s="91">
        <v>13</v>
      </c>
      <c r="AC21" s="91"/>
    </row>
    <row r="22" spans="2:31" ht="23.25" x14ac:dyDescent="0.25">
      <c r="B22" s="45" t="s">
        <v>9</v>
      </c>
      <c r="C22" s="45">
        <v>78</v>
      </c>
      <c r="D22" s="38">
        <v>1</v>
      </c>
      <c r="E22" s="13">
        <f t="shared" si="0"/>
        <v>1.2820512820512822</v>
      </c>
      <c r="F22" s="38">
        <v>21</v>
      </c>
      <c r="G22" s="13">
        <f t="shared" si="1"/>
        <v>26.923076923076923</v>
      </c>
      <c r="H22" s="38">
        <v>5</v>
      </c>
      <c r="I22" s="13">
        <f t="shared" si="2"/>
        <v>6.4102564102564106</v>
      </c>
      <c r="J22" s="38">
        <v>7</v>
      </c>
      <c r="K22" s="13">
        <f t="shared" si="3"/>
        <v>8.9743589743589745</v>
      </c>
      <c r="L22" s="38">
        <v>7</v>
      </c>
      <c r="M22" s="13">
        <f t="shared" si="4"/>
        <v>8.9743589743589745</v>
      </c>
      <c r="N22" s="38">
        <v>11</v>
      </c>
      <c r="O22" s="13">
        <f t="shared" si="5"/>
        <v>14.102564102564102</v>
      </c>
      <c r="P22" s="38">
        <v>13</v>
      </c>
      <c r="Q22" s="13">
        <f t="shared" si="6"/>
        <v>16.666666666666668</v>
      </c>
      <c r="R22" s="38">
        <v>7</v>
      </c>
      <c r="S22" s="13">
        <f t="shared" si="7"/>
        <v>8.9743589743589745</v>
      </c>
      <c r="T22" s="38">
        <v>4</v>
      </c>
      <c r="U22" s="13">
        <f t="shared" si="8"/>
        <v>5.1282051282051286</v>
      </c>
      <c r="V22" s="38">
        <v>1</v>
      </c>
      <c r="W22" s="13">
        <f t="shared" si="9"/>
        <v>1.2820512820512822</v>
      </c>
      <c r="X22" s="38">
        <v>1</v>
      </c>
      <c r="Y22" s="13">
        <f t="shared" si="10"/>
        <v>1.2820512820512822</v>
      </c>
      <c r="Z22" s="38">
        <v>0</v>
      </c>
      <c r="AA22" s="13">
        <f t="shared" si="11"/>
        <v>0</v>
      </c>
      <c r="AB22" s="91">
        <v>8</v>
      </c>
      <c r="AC22" s="91"/>
      <c r="AD22" s="67"/>
    </row>
    <row r="23" spans="2:31" ht="23.25" x14ac:dyDescent="0.25">
      <c r="B23" s="45" t="s">
        <v>10</v>
      </c>
      <c r="C23" s="45">
        <v>85</v>
      </c>
      <c r="D23" s="38">
        <v>3</v>
      </c>
      <c r="E23" s="13">
        <f t="shared" si="0"/>
        <v>3.5294117647058822</v>
      </c>
      <c r="F23" s="38">
        <v>18</v>
      </c>
      <c r="G23" s="13">
        <f t="shared" si="1"/>
        <v>21.176470588235293</v>
      </c>
      <c r="H23" s="38">
        <v>10</v>
      </c>
      <c r="I23" s="13">
        <f t="shared" si="2"/>
        <v>11.764705882352942</v>
      </c>
      <c r="J23" s="38">
        <v>7</v>
      </c>
      <c r="K23" s="13">
        <f t="shared" si="3"/>
        <v>8.235294117647058</v>
      </c>
      <c r="L23" s="38">
        <v>8</v>
      </c>
      <c r="M23" s="13">
        <f t="shared" si="4"/>
        <v>9.4117647058823533</v>
      </c>
      <c r="N23" s="38">
        <v>17</v>
      </c>
      <c r="O23" s="13">
        <f t="shared" si="5"/>
        <v>20</v>
      </c>
      <c r="P23" s="38">
        <v>9</v>
      </c>
      <c r="Q23" s="13">
        <f t="shared" si="6"/>
        <v>10.588235294117647</v>
      </c>
      <c r="R23" s="38">
        <v>9</v>
      </c>
      <c r="S23" s="13">
        <f t="shared" si="7"/>
        <v>10.588235294117647</v>
      </c>
      <c r="T23" s="38">
        <v>3</v>
      </c>
      <c r="U23" s="13">
        <f t="shared" si="8"/>
        <v>3.5294117647058822</v>
      </c>
      <c r="V23" s="38">
        <v>0</v>
      </c>
      <c r="W23" s="13">
        <f t="shared" si="9"/>
        <v>0</v>
      </c>
      <c r="X23" s="38">
        <v>1</v>
      </c>
      <c r="Y23" s="13">
        <f t="shared" si="10"/>
        <v>1.1764705882352942</v>
      </c>
      <c r="Z23" s="38">
        <v>0</v>
      </c>
      <c r="AA23" s="13">
        <f t="shared" si="11"/>
        <v>0</v>
      </c>
      <c r="AB23" s="91">
        <v>13</v>
      </c>
      <c r="AC23" s="91"/>
    </row>
    <row r="24" spans="2:31" ht="23.25" x14ac:dyDescent="0.25">
      <c r="B24" s="45" t="s">
        <v>11</v>
      </c>
      <c r="C24" s="45">
        <v>76</v>
      </c>
      <c r="D24" s="38">
        <v>4</v>
      </c>
      <c r="E24" s="13">
        <f t="shared" si="0"/>
        <v>5.2631578947368425</v>
      </c>
      <c r="F24" s="38">
        <v>13</v>
      </c>
      <c r="G24" s="13">
        <f t="shared" si="1"/>
        <v>17.105263157894736</v>
      </c>
      <c r="H24" s="38">
        <v>14</v>
      </c>
      <c r="I24" s="13">
        <f t="shared" si="2"/>
        <v>18.421052631578949</v>
      </c>
      <c r="J24" s="38">
        <v>2</v>
      </c>
      <c r="K24" s="13">
        <f t="shared" si="3"/>
        <v>2.6315789473684212</v>
      </c>
      <c r="L24" s="38">
        <v>13</v>
      </c>
      <c r="M24" s="13">
        <f t="shared" si="4"/>
        <v>17.105263157894736</v>
      </c>
      <c r="N24" s="38">
        <v>6</v>
      </c>
      <c r="O24" s="13">
        <f t="shared" si="5"/>
        <v>7.8947368421052628</v>
      </c>
      <c r="P24" s="38">
        <v>10</v>
      </c>
      <c r="Q24" s="13">
        <f t="shared" si="6"/>
        <v>13.157894736842104</v>
      </c>
      <c r="R24" s="38">
        <v>5</v>
      </c>
      <c r="S24" s="13">
        <f t="shared" si="7"/>
        <v>6.5789473684210522</v>
      </c>
      <c r="T24" s="38">
        <v>6</v>
      </c>
      <c r="U24" s="13">
        <f t="shared" si="8"/>
        <v>7.8947368421052628</v>
      </c>
      <c r="V24" s="38">
        <v>3</v>
      </c>
      <c r="W24" s="13">
        <f t="shared" si="9"/>
        <v>3.9473684210526314</v>
      </c>
      <c r="X24" s="38">
        <v>0</v>
      </c>
      <c r="Y24" s="13">
        <f t="shared" si="10"/>
        <v>0</v>
      </c>
      <c r="Z24" s="38">
        <v>0</v>
      </c>
      <c r="AA24" s="13">
        <f t="shared" si="11"/>
        <v>0</v>
      </c>
      <c r="AB24" s="91">
        <v>13</v>
      </c>
      <c r="AC24" s="91"/>
    </row>
    <row r="25" spans="2:31" ht="23.25" x14ac:dyDescent="0.25">
      <c r="B25" s="45" t="s">
        <v>12</v>
      </c>
      <c r="C25" s="45">
        <v>35</v>
      </c>
      <c r="D25" s="38">
        <v>1</v>
      </c>
      <c r="E25" s="13">
        <f t="shared" si="0"/>
        <v>2.8571428571428572</v>
      </c>
      <c r="F25" s="38">
        <v>15</v>
      </c>
      <c r="G25" s="13">
        <f t="shared" si="1"/>
        <v>42.857142857142854</v>
      </c>
      <c r="H25" s="38">
        <v>2</v>
      </c>
      <c r="I25" s="13">
        <f t="shared" si="2"/>
        <v>5.7142857142857144</v>
      </c>
      <c r="J25" s="38">
        <v>1</v>
      </c>
      <c r="K25" s="13">
        <f t="shared" si="3"/>
        <v>2.8571428571428572</v>
      </c>
      <c r="L25" s="38">
        <v>7</v>
      </c>
      <c r="M25" s="13">
        <f t="shared" si="4"/>
        <v>20</v>
      </c>
      <c r="N25" s="38">
        <v>4</v>
      </c>
      <c r="O25" s="13">
        <f t="shared" si="5"/>
        <v>11.428571428571429</v>
      </c>
      <c r="P25" s="38">
        <v>4</v>
      </c>
      <c r="Q25" s="13">
        <f t="shared" si="6"/>
        <v>11.428571428571429</v>
      </c>
      <c r="R25" s="38">
        <v>1</v>
      </c>
      <c r="S25" s="13">
        <f t="shared" si="7"/>
        <v>2.8571428571428572</v>
      </c>
      <c r="T25" s="38">
        <v>0</v>
      </c>
      <c r="U25" s="13">
        <f t="shared" si="8"/>
        <v>0</v>
      </c>
      <c r="V25" s="38">
        <v>0</v>
      </c>
      <c r="W25" s="13">
        <f t="shared" si="9"/>
        <v>0</v>
      </c>
      <c r="X25" s="38">
        <v>0</v>
      </c>
      <c r="Y25" s="13">
        <f t="shared" si="10"/>
        <v>0</v>
      </c>
      <c r="Z25" s="38">
        <v>0</v>
      </c>
      <c r="AA25" s="13">
        <f t="shared" si="11"/>
        <v>0</v>
      </c>
      <c r="AB25" s="91">
        <v>5</v>
      </c>
      <c r="AC25" s="91"/>
    </row>
    <row r="26" spans="2:31" ht="23.25" x14ac:dyDescent="0.25">
      <c r="B26" s="45" t="s">
        <v>13</v>
      </c>
      <c r="C26" s="45">
        <v>79</v>
      </c>
      <c r="D26" s="38">
        <v>3</v>
      </c>
      <c r="E26" s="13">
        <f t="shared" si="0"/>
        <v>3.7974683544303796</v>
      </c>
      <c r="F26" s="38">
        <v>13</v>
      </c>
      <c r="G26" s="13">
        <f t="shared" si="1"/>
        <v>16.455696202531644</v>
      </c>
      <c r="H26" s="38">
        <v>6</v>
      </c>
      <c r="I26" s="13">
        <f t="shared" si="2"/>
        <v>7.5949367088607591</v>
      </c>
      <c r="J26" s="38">
        <v>9</v>
      </c>
      <c r="K26" s="13">
        <f t="shared" si="3"/>
        <v>11.39240506329114</v>
      </c>
      <c r="L26" s="38">
        <v>14</v>
      </c>
      <c r="M26" s="13">
        <f t="shared" si="4"/>
        <v>17.721518987341771</v>
      </c>
      <c r="N26" s="38">
        <v>11</v>
      </c>
      <c r="O26" s="13">
        <f t="shared" si="5"/>
        <v>13.924050632911392</v>
      </c>
      <c r="P26" s="38">
        <v>9</v>
      </c>
      <c r="Q26" s="13">
        <f t="shared" si="6"/>
        <v>11.39240506329114</v>
      </c>
      <c r="R26" s="38">
        <v>7</v>
      </c>
      <c r="S26" s="13">
        <f t="shared" si="7"/>
        <v>8.8607594936708853</v>
      </c>
      <c r="T26" s="38">
        <v>5</v>
      </c>
      <c r="U26" s="13">
        <f t="shared" si="8"/>
        <v>6.3291139240506329</v>
      </c>
      <c r="V26" s="38">
        <v>2</v>
      </c>
      <c r="W26" s="13">
        <f t="shared" si="9"/>
        <v>2.5316455696202533</v>
      </c>
      <c r="X26" s="38">
        <v>0</v>
      </c>
      <c r="Y26" s="13">
        <f t="shared" si="10"/>
        <v>0</v>
      </c>
      <c r="Z26" s="38">
        <v>0</v>
      </c>
      <c r="AA26" s="13">
        <f t="shared" si="11"/>
        <v>0</v>
      </c>
      <c r="AB26" s="91">
        <v>13</v>
      </c>
      <c r="AC26" s="91"/>
    </row>
    <row r="27" spans="2:31" ht="23.25" x14ac:dyDescent="0.25">
      <c r="B27" s="45" t="s">
        <v>14</v>
      </c>
      <c r="C27" s="45">
        <v>68</v>
      </c>
      <c r="D27" s="38">
        <v>4</v>
      </c>
      <c r="E27" s="13">
        <f t="shared" si="0"/>
        <v>5.882352941176471</v>
      </c>
      <c r="F27" s="38">
        <v>15</v>
      </c>
      <c r="G27" s="13">
        <f t="shared" si="1"/>
        <v>22.058823529411764</v>
      </c>
      <c r="H27" s="38">
        <v>13</v>
      </c>
      <c r="I27" s="13">
        <f t="shared" si="2"/>
        <v>19.117647058823529</v>
      </c>
      <c r="J27" s="38">
        <v>5</v>
      </c>
      <c r="K27" s="13">
        <f t="shared" si="3"/>
        <v>7.3529411764705879</v>
      </c>
      <c r="L27" s="38">
        <v>6</v>
      </c>
      <c r="M27" s="13">
        <f t="shared" si="4"/>
        <v>8.8235294117647065</v>
      </c>
      <c r="N27" s="38">
        <v>14</v>
      </c>
      <c r="O27" s="13">
        <f t="shared" si="5"/>
        <v>20.588235294117649</v>
      </c>
      <c r="P27" s="38">
        <v>3</v>
      </c>
      <c r="Q27" s="13">
        <f t="shared" si="6"/>
        <v>4.4117647058823533</v>
      </c>
      <c r="R27" s="38">
        <v>4</v>
      </c>
      <c r="S27" s="13">
        <f t="shared" si="7"/>
        <v>5.882352941176471</v>
      </c>
      <c r="T27" s="38">
        <v>2</v>
      </c>
      <c r="U27" s="13">
        <f t="shared" si="8"/>
        <v>2.9411764705882355</v>
      </c>
      <c r="V27" s="38">
        <v>2</v>
      </c>
      <c r="W27" s="13">
        <f t="shared" si="9"/>
        <v>2.9411764705882355</v>
      </c>
      <c r="X27" s="38">
        <v>0</v>
      </c>
      <c r="Y27" s="13">
        <f t="shared" si="10"/>
        <v>0</v>
      </c>
      <c r="Z27" s="38">
        <v>0</v>
      </c>
      <c r="AA27" s="13">
        <f t="shared" si="11"/>
        <v>0</v>
      </c>
      <c r="AB27" s="91">
        <v>12</v>
      </c>
      <c r="AC27" s="91"/>
      <c r="AD27" s="19"/>
    </row>
    <row r="28" spans="2:31" ht="23.25" x14ac:dyDescent="0.25">
      <c r="B28" s="45" t="s">
        <v>15</v>
      </c>
      <c r="C28" s="45">
        <v>68</v>
      </c>
      <c r="D28" s="38">
        <v>1</v>
      </c>
      <c r="E28" s="13">
        <f t="shared" si="0"/>
        <v>1.4705882352941178</v>
      </c>
      <c r="F28" s="38">
        <v>11</v>
      </c>
      <c r="G28" s="13">
        <f t="shared" si="1"/>
        <v>16.176470588235293</v>
      </c>
      <c r="H28" s="38">
        <v>11</v>
      </c>
      <c r="I28" s="13">
        <f t="shared" si="2"/>
        <v>16.176470588235293</v>
      </c>
      <c r="J28" s="38">
        <v>9</v>
      </c>
      <c r="K28" s="13">
        <f t="shared" si="3"/>
        <v>13.235294117647058</v>
      </c>
      <c r="L28" s="38">
        <v>10</v>
      </c>
      <c r="M28" s="13">
        <f t="shared" si="4"/>
        <v>14.705882352941176</v>
      </c>
      <c r="N28" s="38">
        <v>8</v>
      </c>
      <c r="O28" s="13">
        <f t="shared" si="5"/>
        <v>11.764705882352942</v>
      </c>
      <c r="P28" s="38">
        <v>5</v>
      </c>
      <c r="Q28" s="13">
        <f t="shared" si="6"/>
        <v>7.3529411764705879</v>
      </c>
      <c r="R28" s="38">
        <v>7</v>
      </c>
      <c r="S28" s="13">
        <f t="shared" si="7"/>
        <v>10.294117647058824</v>
      </c>
      <c r="T28" s="38">
        <v>5</v>
      </c>
      <c r="U28" s="13">
        <f t="shared" si="8"/>
        <v>7.3529411764705879</v>
      </c>
      <c r="V28" s="38">
        <v>1</v>
      </c>
      <c r="W28" s="13">
        <f t="shared" si="9"/>
        <v>1.4705882352941178</v>
      </c>
      <c r="X28" s="38">
        <v>0</v>
      </c>
      <c r="Y28" s="13">
        <f t="shared" si="10"/>
        <v>0</v>
      </c>
      <c r="Z28" s="38">
        <v>0</v>
      </c>
      <c r="AA28" s="13">
        <f t="shared" si="11"/>
        <v>0</v>
      </c>
      <c r="AB28" s="91">
        <v>12</v>
      </c>
      <c r="AC28" s="91"/>
    </row>
    <row r="29" spans="2:31" ht="23.25" x14ac:dyDescent="0.25">
      <c r="B29" s="45" t="s">
        <v>5</v>
      </c>
      <c r="C29" s="45">
        <f>SUM(C15:C28)</f>
        <v>1218</v>
      </c>
      <c r="D29" s="38">
        <f>SUM(D15:D28)</f>
        <v>34</v>
      </c>
      <c r="E29" s="13">
        <f>AVERAGE(E15:E28)</f>
        <v>2.9853724198753624</v>
      </c>
      <c r="F29" s="38">
        <f>SUM(F15:F28)</f>
        <v>249</v>
      </c>
      <c r="G29" s="13">
        <f>AVERAGE(G15:G28)</f>
        <v>21.285604251466108</v>
      </c>
      <c r="H29" s="38">
        <f>SUM(H15:H28)</f>
        <v>130</v>
      </c>
      <c r="I29" s="13">
        <f>AVERAGE(I15:I28)</f>
        <v>10.793098198493301</v>
      </c>
      <c r="J29" s="38">
        <f>SUM(J15:J28)</f>
        <v>139</v>
      </c>
      <c r="K29" s="13">
        <f>AVERAGE(K15:K28)</f>
        <v>10.95504789257819</v>
      </c>
      <c r="L29" s="38">
        <f>SUM(L15:L28)</f>
        <v>179</v>
      </c>
      <c r="M29" s="13">
        <f>AVERAGE(M15:M28)</f>
        <v>14.926283842931799</v>
      </c>
      <c r="N29" s="38">
        <f>SUM(N15:N28)</f>
        <v>167</v>
      </c>
      <c r="O29" s="13">
        <f>AVERAGE(O15:O28)</f>
        <v>13.5504988096923</v>
      </c>
      <c r="P29" s="38">
        <f>SUM(P15:P28)</f>
        <v>136</v>
      </c>
      <c r="Q29" s="13">
        <f>AVERAGE(Q15:Q28)</f>
        <v>11.252838377887571</v>
      </c>
      <c r="R29" s="38">
        <f>SUM(R15:R28)</f>
        <v>103</v>
      </c>
      <c r="S29" s="13">
        <f>AVERAGE(S15:S28)</f>
        <v>8.0304833365192287</v>
      </c>
      <c r="T29" s="38">
        <f>SUM(T15:T28)</f>
        <v>53</v>
      </c>
      <c r="U29" s="13">
        <f>AVERAGE(U15:U28)</f>
        <v>4.0701349436778704</v>
      </c>
      <c r="V29" s="38">
        <f>SUM(V15:V28)</f>
        <v>25</v>
      </c>
      <c r="W29" s="13">
        <f>AVERAGE(X15:X28)</f>
        <v>0.21428571428571427</v>
      </c>
      <c r="X29" s="38">
        <f>SUM(X15:X28)</f>
        <v>3</v>
      </c>
      <c r="Y29" s="13">
        <f>AVERAGE(Y15:Y28)</f>
        <v>0.24236437925277945</v>
      </c>
      <c r="Z29" s="38">
        <f>SUM(Z15:Z28)</f>
        <v>0</v>
      </c>
      <c r="AA29" s="13">
        <f>AVERAGE(AA15:AA28)</f>
        <v>0</v>
      </c>
      <c r="AB29" s="38">
        <f>AB28+AB27+AB26+AB25+AB24+AB23+AB22+AB21+AB20+AB19+AB18+AB17+AB16+AB15</f>
        <v>185</v>
      </c>
      <c r="AC29" s="68">
        <f>(AB29*100)/C29</f>
        <v>15.188834154351396</v>
      </c>
      <c r="AD29" s="95"/>
      <c r="AE29" s="95"/>
    </row>
    <row r="30" spans="2:31" ht="23.25" x14ac:dyDescent="0.35">
      <c r="B30" s="54"/>
      <c r="C30" s="54"/>
      <c r="D30" s="70">
        <f>E29+G29</f>
        <v>24.270976671341469</v>
      </c>
      <c r="E30" s="70"/>
      <c r="F30" s="70"/>
      <c r="G30" s="70"/>
      <c r="H30" s="69">
        <f>I29+K29</f>
        <v>21.74814609107149</v>
      </c>
      <c r="I30" s="69"/>
      <c r="J30" s="69"/>
      <c r="K30" s="69"/>
      <c r="L30" s="70">
        <f>M29+O29+Q29</f>
        <v>39.729621030511666</v>
      </c>
      <c r="M30" s="70"/>
      <c r="N30" s="70"/>
      <c r="O30" s="70"/>
      <c r="P30" s="70"/>
      <c r="Q30" s="70"/>
      <c r="R30" s="69">
        <f>S29+U29+W29</f>
        <v>12.314903994482814</v>
      </c>
      <c r="S30" s="69"/>
      <c r="T30" s="69"/>
      <c r="U30" s="69"/>
      <c r="V30" s="69"/>
      <c r="W30" s="69"/>
      <c r="X30" s="70">
        <f>Y29+AA29</f>
        <v>0.24236437925277945</v>
      </c>
      <c r="Y30" s="70"/>
      <c r="Z30" s="70"/>
      <c r="AA30" s="70"/>
      <c r="AB30" s="54"/>
      <c r="AC30" s="54"/>
    </row>
    <row r="31" spans="2:31" s="1" customFormat="1" x14ac:dyDescent="0.25"/>
    <row r="32" spans="2:31" s="1" customFormat="1" x14ac:dyDescent="0.25"/>
    <row r="33" spans="2:29" ht="26.25" x14ac:dyDescent="0.4">
      <c r="B33" s="82" t="s">
        <v>56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</row>
    <row r="34" spans="2:29" ht="26.25" x14ac:dyDescent="0.25">
      <c r="B34" s="97" t="s">
        <v>57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9"/>
    </row>
    <row r="35" spans="2:29" ht="46.5" x14ac:dyDescent="0.25">
      <c r="B35" s="45" t="s">
        <v>30</v>
      </c>
      <c r="C35" s="21" t="s">
        <v>16</v>
      </c>
      <c r="D35" s="91" t="s">
        <v>17</v>
      </c>
      <c r="E35" s="91"/>
      <c r="F35" s="96" t="s">
        <v>18</v>
      </c>
      <c r="G35" s="96"/>
      <c r="H35" s="91" t="s">
        <v>19</v>
      </c>
      <c r="I35" s="91"/>
      <c r="J35" s="91" t="s">
        <v>20</v>
      </c>
      <c r="K35" s="91"/>
      <c r="L35" s="91" t="s">
        <v>21</v>
      </c>
      <c r="M35" s="91"/>
      <c r="N35" s="91" t="s">
        <v>22</v>
      </c>
      <c r="O35" s="91"/>
      <c r="P35" s="91" t="s">
        <v>23</v>
      </c>
      <c r="Q35" s="91"/>
      <c r="R35" s="91" t="s">
        <v>24</v>
      </c>
      <c r="S35" s="91"/>
      <c r="T35" s="91" t="s">
        <v>25</v>
      </c>
      <c r="U35" s="91"/>
      <c r="V35" s="91" t="s">
        <v>26</v>
      </c>
      <c r="W35" s="91"/>
      <c r="X35" s="91" t="s">
        <v>27</v>
      </c>
      <c r="Y35" s="91"/>
      <c r="Z35" s="91" t="s">
        <v>28</v>
      </c>
      <c r="AA35" s="91"/>
      <c r="AB35" s="91" t="s">
        <v>29</v>
      </c>
      <c r="AC35" s="91"/>
    </row>
    <row r="36" spans="2:29" ht="23.25" x14ac:dyDescent="0.35">
      <c r="B36" s="46">
        <v>2018</v>
      </c>
      <c r="C36" s="59">
        <v>83658</v>
      </c>
      <c r="D36" s="60"/>
      <c r="E36" s="61">
        <v>1.77</v>
      </c>
      <c r="F36" s="62"/>
      <c r="G36" s="61">
        <v>14.13</v>
      </c>
      <c r="H36" s="62"/>
      <c r="I36" s="61">
        <v>7.56</v>
      </c>
      <c r="J36" s="62"/>
      <c r="K36" s="61">
        <v>10.15</v>
      </c>
      <c r="L36" s="62"/>
      <c r="M36" s="61">
        <v>12.72</v>
      </c>
      <c r="N36" s="62"/>
      <c r="O36" s="61">
        <v>14.44</v>
      </c>
      <c r="P36" s="62"/>
      <c r="Q36" s="61">
        <v>14.76</v>
      </c>
      <c r="R36" s="62"/>
      <c r="S36" s="61">
        <v>12.01</v>
      </c>
      <c r="T36" s="62"/>
      <c r="U36" s="61">
        <v>7.98</v>
      </c>
      <c r="V36" s="62"/>
      <c r="W36" s="61">
        <v>3.64</v>
      </c>
      <c r="X36" s="62"/>
      <c r="Y36" s="61">
        <v>0.8</v>
      </c>
      <c r="Z36" s="62"/>
      <c r="AA36" s="61">
        <v>0.05</v>
      </c>
      <c r="AB36" s="73" t="s">
        <v>35</v>
      </c>
      <c r="AC36" s="73"/>
    </row>
    <row r="37" spans="2:29" ht="23.25" x14ac:dyDescent="0.35">
      <c r="B37" s="45">
        <v>2019</v>
      </c>
      <c r="C37" s="59">
        <v>81244</v>
      </c>
      <c r="D37" s="60"/>
      <c r="E37" s="61">
        <v>2.34</v>
      </c>
      <c r="F37" s="62"/>
      <c r="G37" s="61">
        <v>13.77</v>
      </c>
      <c r="H37" s="62"/>
      <c r="I37" s="61">
        <v>6.93</v>
      </c>
      <c r="J37" s="62"/>
      <c r="K37" s="61">
        <v>9.09</v>
      </c>
      <c r="L37" s="62"/>
      <c r="M37" s="61">
        <v>11.69</v>
      </c>
      <c r="N37" s="62"/>
      <c r="O37" s="61">
        <v>13.77</v>
      </c>
      <c r="P37" s="62"/>
      <c r="Q37" s="61">
        <v>14.39</v>
      </c>
      <c r="R37" s="62"/>
      <c r="S37" s="61">
        <v>12.8</v>
      </c>
      <c r="T37" s="62"/>
      <c r="U37" s="61">
        <v>9.1</v>
      </c>
      <c r="V37" s="62"/>
      <c r="W37" s="61">
        <v>4.79</v>
      </c>
      <c r="X37" s="62"/>
      <c r="Y37" s="61">
        <v>1.26</v>
      </c>
      <c r="Z37" s="62"/>
      <c r="AA37" s="61">
        <v>0.08</v>
      </c>
      <c r="AB37" s="73" t="s">
        <v>34</v>
      </c>
      <c r="AC37" s="74"/>
    </row>
    <row r="38" spans="2:29" ht="23.25" x14ac:dyDescent="0.35">
      <c r="B38" s="45">
        <v>2020</v>
      </c>
      <c r="C38" s="59">
        <v>71507</v>
      </c>
      <c r="D38" s="60"/>
      <c r="E38" s="61">
        <v>3.57</v>
      </c>
      <c r="F38" s="62"/>
      <c r="G38" s="61">
        <v>23.56</v>
      </c>
      <c r="H38" s="62"/>
      <c r="I38" s="61">
        <v>10.81</v>
      </c>
      <c r="J38" s="62"/>
      <c r="K38" s="61">
        <v>12.61</v>
      </c>
      <c r="L38" s="62"/>
      <c r="M38" s="61">
        <v>13.35</v>
      </c>
      <c r="N38" s="62"/>
      <c r="O38" s="61">
        <v>12.54</v>
      </c>
      <c r="P38" s="62"/>
      <c r="Q38" s="61">
        <v>10.52</v>
      </c>
      <c r="R38" s="62"/>
      <c r="S38" s="61">
        <v>7.05</v>
      </c>
      <c r="T38" s="62"/>
      <c r="U38" s="61">
        <v>4.03</v>
      </c>
      <c r="V38" s="62"/>
      <c r="W38" s="61">
        <v>1.58</v>
      </c>
      <c r="X38" s="62"/>
      <c r="Y38" s="61">
        <v>0.36</v>
      </c>
      <c r="Z38" s="62"/>
      <c r="AA38" s="61">
        <v>0.03</v>
      </c>
      <c r="AB38" s="71" t="s">
        <v>33</v>
      </c>
      <c r="AC38" s="72"/>
    </row>
    <row r="39" spans="2:29" ht="23.25" x14ac:dyDescent="0.25">
      <c r="B39" s="45">
        <v>2021</v>
      </c>
      <c r="C39" s="63">
        <v>74892</v>
      </c>
      <c r="D39" s="40">
        <v>2527</v>
      </c>
      <c r="E39" s="34">
        <v>3.37</v>
      </c>
      <c r="F39" s="40">
        <v>14524</v>
      </c>
      <c r="G39" s="34">
        <v>19.39</v>
      </c>
      <c r="H39" s="40">
        <v>6188</v>
      </c>
      <c r="I39" s="34">
        <v>8.26</v>
      </c>
      <c r="J39" s="40">
        <v>7680</v>
      </c>
      <c r="K39" s="34">
        <v>10.25</v>
      </c>
      <c r="L39" s="40">
        <v>8971</v>
      </c>
      <c r="M39" s="34">
        <v>11.98</v>
      </c>
      <c r="N39" s="40">
        <v>9433</v>
      </c>
      <c r="O39" s="34">
        <v>12.6</v>
      </c>
      <c r="P39" s="40">
        <v>9233</v>
      </c>
      <c r="Q39" s="34">
        <v>12.33</v>
      </c>
      <c r="R39" s="40">
        <v>7549</v>
      </c>
      <c r="S39" s="34">
        <v>10.08</v>
      </c>
      <c r="T39" s="40">
        <v>5335</v>
      </c>
      <c r="U39" s="34">
        <v>7.12</v>
      </c>
      <c r="V39" s="40">
        <v>2633</v>
      </c>
      <c r="W39" s="34">
        <v>3.52</v>
      </c>
      <c r="X39" s="40">
        <v>771</v>
      </c>
      <c r="Y39" s="34">
        <v>1.03</v>
      </c>
      <c r="Z39" s="40">
        <v>48</v>
      </c>
      <c r="AA39" s="34">
        <v>0.06</v>
      </c>
      <c r="AB39" s="73">
        <v>0.1326</v>
      </c>
      <c r="AC39" s="73"/>
    </row>
    <row r="40" spans="2:29" s="58" customFormat="1" ht="23.25" x14ac:dyDescent="0.25">
      <c r="B40" s="44">
        <v>2022</v>
      </c>
      <c r="C40" s="44">
        <v>71631</v>
      </c>
      <c r="D40" s="64">
        <v>1731</v>
      </c>
      <c r="E40" s="66">
        <v>2.42</v>
      </c>
      <c r="F40" s="64">
        <v>10537</v>
      </c>
      <c r="G40" s="66">
        <v>14.71</v>
      </c>
      <c r="H40" s="64">
        <v>5314</v>
      </c>
      <c r="I40" s="66">
        <v>7.42</v>
      </c>
      <c r="J40" s="64">
        <v>7252</v>
      </c>
      <c r="K40" s="66">
        <v>10.119999999999999</v>
      </c>
      <c r="L40" s="64">
        <v>9561</v>
      </c>
      <c r="M40" s="66">
        <v>13.35</v>
      </c>
      <c r="N40" s="64">
        <v>10465</v>
      </c>
      <c r="O40" s="66">
        <v>14.61</v>
      </c>
      <c r="P40" s="64">
        <v>10088</v>
      </c>
      <c r="Q40" s="66">
        <v>14.08</v>
      </c>
      <c r="R40" s="64">
        <v>8122</v>
      </c>
      <c r="S40" s="66">
        <v>11.34</v>
      </c>
      <c r="T40" s="64">
        <v>5359</v>
      </c>
      <c r="U40" s="66">
        <v>7.48</v>
      </c>
      <c r="V40" s="64">
        <v>2503</v>
      </c>
      <c r="W40" s="66">
        <v>3.49</v>
      </c>
      <c r="X40" s="65">
        <v>644</v>
      </c>
      <c r="Y40" s="66">
        <v>0.9</v>
      </c>
      <c r="Z40" s="65">
        <v>55</v>
      </c>
      <c r="AA40" s="66">
        <v>0.08</v>
      </c>
      <c r="AB40" s="71">
        <v>0.125</v>
      </c>
      <c r="AC40" s="72"/>
    </row>
    <row r="41" spans="2:29" ht="93" x14ac:dyDescent="0.35">
      <c r="B41" s="27" t="s">
        <v>42</v>
      </c>
      <c r="C41" s="45">
        <v>1218</v>
      </c>
      <c r="D41" s="45">
        <v>34</v>
      </c>
      <c r="E41" s="24">
        <v>2.9899999999999999E-2</v>
      </c>
      <c r="F41" s="45">
        <v>249</v>
      </c>
      <c r="G41" s="24">
        <v>0.21299999999999999</v>
      </c>
      <c r="H41" s="45">
        <v>130</v>
      </c>
      <c r="I41" s="24">
        <v>0.1079</v>
      </c>
      <c r="J41" s="45">
        <v>139</v>
      </c>
      <c r="K41" s="24">
        <v>0.1096</v>
      </c>
      <c r="L41" s="45">
        <v>179</v>
      </c>
      <c r="M41" s="24">
        <v>0.14929999999999999</v>
      </c>
      <c r="N41" s="45">
        <v>167</v>
      </c>
      <c r="O41" s="24">
        <v>0.13550000000000001</v>
      </c>
      <c r="P41" s="45">
        <v>136</v>
      </c>
      <c r="Q41" s="24">
        <v>0.1125</v>
      </c>
      <c r="R41" s="45">
        <v>103</v>
      </c>
      <c r="S41" s="24">
        <v>8.0299999999999996E-2</v>
      </c>
      <c r="T41" s="45">
        <v>53</v>
      </c>
      <c r="U41" s="24">
        <v>4.07E-2</v>
      </c>
      <c r="V41" s="45">
        <v>25</v>
      </c>
      <c r="W41" s="24">
        <v>2.0999999999999999E-3</v>
      </c>
      <c r="X41" s="45">
        <v>3</v>
      </c>
      <c r="Y41" s="24">
        <v>2.3999999999999998E-3</v>
      </c>
      <c r="Z41" s="45">
        <v>0</v>
      </c>
      <c r="AA41" s="24">
        <v>0</v>
      </c>
      <c r="AB41" s="94">
        <v>0.15179999999999999</v>
      </c>
      <c r="AC41" s="89"/>
    </row>
  </sheetData>
  <mergeCells count="62">
    <mergeCell ref="AB41:AC41"/>
    <mergeCell ref="AD29:AE29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B34:AC34"/>
    <mergeCell ref="D30:G30"/>
    <mergeCell ref="AB25:AC25"/>
    <mergeCell ref="AB26:AC26"/>
    <mergeCell ref="T13:U13"/>
    <mergeCell ref="AB27:AC27"/>
    <mergeCell ref="AB28:AC28"/>
    <mergeCell ref="V13:W13"/>
    <mergeCell ref="X13:Y13"/>
    <mergeCell ref="Z13:AA13"/>
    <mergeCell ref="N13:O13"/>
    <mergeCell ref="P13:Q13"/>
    <mergeCell ref="D13:E13"/>
    <mergeCell ref="F13:G13"/>
    <mergeCell ref="H13:I13"/>
    <mergeCell ref="J13:K13"/>
    <mergeCell ref="L13:M13"/>
    <mergeCell ref="B13:B14"/>
    <mergeCell ref="C13:C14"/>
    <mergeCell ref="R13:S13"/>
    <mergeCell ref="B33:AB33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B1:AC5"/>
    <mergeCell ref="B6:AC6"/>
    <mergeCell ref="B8:AC8"/>
    <mergeCell ref="B10:AC10"/>
    <mergeCell ref="B12:AC12"/>
    <mergeCell ref="H30:K30"/>
    <mergeCell ref="L30:Q30"/>
    <mergeCell ref="R30:W30"/>
    <mergeCell ref="X30:AA30"/>
    <mergeCell ref="AB40:AC40"/>
    <mergeCell ref="AB36:AC36"/>
    <mergeCell ref="AB37:AC37"/>
    <mergeCell ref="AB38:AC38"/>
    <mergeCell ref="AB39:AC39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A3B7-14BF-4DA4-9B71-28A527534935}">
  <dimension ref="B1:AF60"/>
  <sheetViews>
    <sheetView tabSelected="1" topLeftCell="A7" zoomScale="42" zoomScaleNormal="42" workbookViewId="0">
      <selection activeCell="R11" sqref="R11"/>
    </sheetView>
  </sheetViews>
  <sheetFormatPr defaultRowHeight="15" x14ac:dyDescent="0.25"/>
  <cols>
    <col min="2" max="2" width="15.85546875" bestFit="1" customWidth="1"/>
    <col min="3" max="3" width="15.5703125" customWidth="1"/>
    <col min="4" max="4" width="13.85546875" bestFit="1" customWidth="1"/>
    <col min="5" max="5" width="12.28515625" customWidth="1"/>
    <col min="6" max="6" width="14.7109375" bestFit="1" customWidth="1"/>
    <col min="7" max="7" width="13.140625" customWidth="1"/>
    <col min="8" max="8" width="14.7109375" bestFit="1" customWidth="1"/>
    <col min="9" max="9" width="11.5703125" customWidth="1"/>
    <col min="10" max="10" width="14.7109375" bestFit="1" customWidth="1"/>
    <col min="11" max="11" width="11.28515625" customWidth="1"/>
    <col min="12" max="12" width="14.7109375" bestFit="1" customWidth="1"/>
    <col min="13" max="13" width="13.7109375" customWidth="1"/>
    <col min="14" max="14" width="14.7109375" bestFit="1" customWidth="1"/>
    <col min="15" max="15" width="11.7109375" customWidth="1"/>
    <col min="16" max="16" width="14.7109375" bestFit="1" customWidth="1"/>
    <col min="17" max="17" width="13.85546875" customWidth="1"/>
    <col min="18" max="18" width="14.7109375" bestFit="1" customWidth="1"/>
    <col min="19" max="19" width="11.85546875" customWidth="1"/>
    <col min="20" max="20" width="14.7109375" bestFit="1" customWidth="1"/>
    <col min="21" max="21" width="12" customWidth="1"/>
    <col min="22" max="22" width="14.7109375" bestFit="1" customWidth="1"/>
    <col min="23" max="23" width="11.5703125" customWidth="1"/>
    <col min="24" max="24" width="14.7109375" bestFit="1" customWidth="1"/>
    <col min="25" max="25" width="11.42578125" customWidth="1"/>
    <col min="26" max="26" width="14.7109375" bestFit="1" customWidth="1"/>
    <col min="27" max="27" width="12.42578125" customWidth="1"/>
    <col min="28" max="28" width="3.28515625" bestFit="1" customWidth="1"/>
    <col min="29" max="29" width="28" customWidth="1"/>
  </cols>
  <sheetData>
    <row r="1" spans="2:32" ht="15" customHeight="1" x14ac:dyDescent="0.25">
      <c r="B1" s="108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2:32" x14ac:dyDescent="0.25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2:32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2:32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2:32" x14ac:dyDescent="0.2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2:32" ht="31.5" x14ac:dyDescent="0.5">
      <c r="B6" s="110" t="s">
        <v>41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</row>
    <row r="8" spans="2:32" ht="31.5" x14ac:dyDescent="0.5">
      <c r="B8" s="110" t="s">
        <v>38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</row>
    <row r="10" spans="2:32" ht="31.5" x14ac:dyDescent="0.5">
      <c r="B10" s="80" t="s">
        <v>36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</row>
    <row r="11" spans="2:32" ht="31.5" x14ac:dyDescent="0.5"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32" ht="31.5" customHeight="1" x14ac:dyDescent="0.4">
      <c r="B12" s="116" t="s">
        <v>52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2:32" ht="31.5" customHeight="1" x14ac:dyDescent="0.4">
      <c r="B13" s="82" t="s">
        <v>46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2:32" ht="23.25" x14ac:dyDescent="0.25">
      <c r="B14" s="84" t="s">
        <v>0</v>
      </c>
      <c r="C14" s="86" t="s">
        <v>16</v>
      </c>
      <c r="D14" s="113" t="s">
        <v>17</v>
      </c>
      <c r="E14" s="113"/>
      <c r="F14" s="114" t="s">
        <v>18</v>
      </c>
      <c r="G14" s="114"/>
      <c r="H14" s="91" t="s">
        <v>19</v>
      </c>
      <c r="I14" s="91"/>
      <c r="J14" s="91" t="s">
        <v>20</v>
      </c>
      <c r="K14" s="91"/>
      <c r="L14" s="113" t="s">
        <v>21</v>
      </c>
      <c r="M14" s="113"/>
      <c r="N14" s="113" t="s">
        <v>22</v>
      </c>
      <c r="O14" s="113"/>
      <c r="P14" s="113" t="s">
        <v>23</v>
      </c>
      <c r="Q14" s="113"/>
      <c r="R14" s="91" t="s">
        <v>24</v>
      </c>
      <c r="S14" s="91"/>
      <c r="T14" s="91" t="s">
        <v>25</v>
      </c>
      <c r="U14" s="91"/>
      <c r="V14" s="91" t="s">
        <v>26</v>
      </c>
      <c r="W14" s="91"/>
      <c r="X14" s="113" t="s">
        <v>27</v>
      </c>
      <c r="Y14" s="113"/>
      <c r="Z14" s="113" t="s">
        <v>28</v>
      </c>
      <c r="AA14" s="113"/>
      <c r="AB14" s="91" t="s">
        <v>29</v>
      </c>
      <c r="AC14" s="91"/>
    </row>
    <row r="15" spans="2:32" ht="23.25" x14ac:dyDescent="0.25">
      <c r="B15" s="85"/>
      <c r="C15" s="87"/>
      <c r="D15" s="12" t="s">
        <v>31</v>
      </c>
      <c r="E15" s="13" t="s">
        <v>32</v>
      </c>
      <c r="F15" s="12" t="s">
        <v>31</v>
      </c>
      <c r="G15" s="13" t="s">
        <v>32</v>
      </c>
      <c r="H15" s="12" t="s">
        <v>31</v>
      </c>
      <c r="I15" s="13" t="s">
        <v>32</v>
      </c>
      <c r="J15" s="12" t="s">
        <v>31</v>
      </c>
      <c r="K15" s="13" t="s">
        <v>32</v>
      </c>
      <c r="L15" s="12" t="s">
        <v>31</v>
      </c>
      <c r="M15" s="13" t="s">
        <v>32</v>
      </c>
      <c r="N15" s="12" t="s">
        <v>31</v>
      </c>
      <c r="O15" s="13" t="s">
        <v>32</v>
      </c>
      <c r="P15" s="12" t="s">
        <v>31</v>
      </c>
      <c r="Q15" s="13" t="s">
        <v>32</v>
      </c>
      <c r="R15" s="12" t="s">
        <v>31</v>
      </c>
      <c r="S15" s="13" t="s">
        <v>32</v>
      </c>
      <c r="T15" s="12" t="s">
        <v>31</v>
      </c>
      <c r="U15" s="13" t="s">
        <v>32</v>
      </c>
      <c r="V15" s="12" t="s">
        <v>31</v>
      </c>
      <c r="W15" s="13" t="s">
        <v>32</v>
      </c>
      <c r="X15" s="12" t="s">
        <v>31</v>
      </c>
      <c r="Y15" s="13" t="s">
        <v>32</v>
      </c>
      <c r="Z15" s="12" t="s">
        <v>31</v>
      </c>
      <c r="AA15" s="13" t="s">
        <v>32</v>
      </c>
      <c r="AB15" s="91"/>
      <c r="AC15" s="91"/>
    </row>
    <row r="16" spans="2:32" ht="23.25" x14ac:dyDescent="0.35">
      <c r="B16" s="14" t="s">
        <v>1</v>
      </c>
      <c r="C16" s="14">
        <v>34</v>
      </c>
      <c r="D16" s="12">
        <v>1</v>
      </c>
      <c r="E16" s="13">
        <f>(D16*100)/C16</f>
        <v>2.9411764705882355</v>
      </c>
      <c r="F16" s="12">
        <v>7</v>
      </c>
      <c r="G16" s="13">
        <f>(F16*100)/C16</f>
        <v>20.588235294117649</v>
      </c>
      <c r="H16" s="12">
        <v>2</v>
      </c>
      <c r="I16" s="13">
        <f>(H16*100)/C16</f>
        <v>5.882352941176471</v>
      </c>
      <c r="J16" s="12">
        <v>5</v>
      </c>
      <c r="K16" s="13">
        <f>(J16*100)/C16</f>
        <v>14.705882352941176</v>
      </c>
      <c r="L16" s="12">
        <v>3</v>
      </c>
      <c r="M16" s="13">
        <f>(L16*100)/C16</f>
        <v>8.8235294117647065</v>
      </c>
      <c r="N16" s="12">
        <v>3</v>
      </c>
      <c r="O16" s="13">
        <f>(N16*100)/C16</f>
        <v>8.8235294117647065</v>
      </c>
      <c r="P16" s="12">
        <v>5</v>
      </c>
      <c r="Q16" s="13">
        <f>(P16*100)/C16</f>
        <v>14.705882352941176</v>
      </c>
      <c r="R16" s="12">
        <v>2</v>
      </c>
      <c r="S16" s="13">
        <f>(R16*100)/C16</f>
        <v>5.882352941176471</v>
      </c>
      <c r="T16" s="12">
        <v>4</v>
      </c>
      <c r="U16" s="13">
        <f>(T16*100)/C16</f>
        <v>11.764705882352942</v>
      </c>
      <c r="V16" s="12">
        <v>1</v>
      </c>
      <c r="W16" s="13">
        <f>(V16*100)/C16</f>
        <v>2.9411764705882355</v>
      </c>
      <c r="X16" s="12">
        <v>1</v>
      </c>
      <c r="Y16" s="13">
        <f>(X16*100)/C16</f>
        <v>2.9411764705882355</v>
      </c>
      <c r="Z16" s="12">
        <v>0</v>
      </c>
      <c r="AA16" s="13">
        <f>(Z16*100)/C16</f>
        <v>0</v>
      </c>
      <c r="AB16" s="91">
        <v>0</v>
      </c>
      <c r="AC16" s="91"/>
      <c r="AE16" s="54"/>
      <c r="AF16" s="54"/>
    </row>
    <row r="17" spans="2:32" ht="23.25" x14ac:dyDescent="0.35">
      <c r="B17" s="14" t="s">
        <v>2</v>
      </c>
      <c r="C17" s="14">
        <v>27</v>
      </c>
      <c r="D17" s="12">
        <v>4</v>
      </c>
      <c r="E17" s="13">
        <f t="shared" ref="E17:E29" si="0">(D17*100)/C17</f>
        <v>14.814814814814815</v>
      </c>
      <c r="F17" s="12">
        <v>7</v>
      </c>
      <c r="G17" s="13">
        <f t="shared" ref="G17:G29" si="1">(F17*100)/C17</f>
        <v>25.925925925925927</v>
      </c>
      <c r="H17" s="12">
        <v>2</v>
      </c>
      <c r="I17" s="13">
        <f t="shared" ref="I17:I29" si="2">(H17*100)/C17</f>
        <v>7.4074074074074074</v>
      </c>
      <c r="J17" s="12">
        <v>1</v>
      </c>
      <c r="K17" s="13">
        <f t="shared" ref="K17:K29" si="3">(J17*100)/C17</f>
        <v>3.7037037037037037</v>
      </c>
      <c r="L17" s="12">
        <v>7</v>
      </c>
      <c r="M17" s="13">
        <f t="shared" ref="M17:M29" si="4">(L17*100)/C17</f>
        <v>25.925925925925927</v>
      </c>
      <c r="N17" s="12">
        <v>1</v>
      </c>
      <c r="O17" s="13">
        <f t="shared" ref="O17:O29" si="5">(N17*100)/C17</f>
        <v>3.7037037037037037</v>
      </c>
      <c r="P17" s="12">
        <v>2</v>
      </c>
      <c r="Q17" s="13">
        <f t="shared" ref="Q17:Q29" si="6">(P17*100)/C17</f>
        <v>7.4074074074074074</v>
      </c>
      <c r="R17" s="12">
        <v>1</v>
      </c>
      <c r="S17" s="13">
        <f t="shared" ref="S17:S29" si="7">(R17*100)/C17</f>
        <v>3.7037037037037037</v>
      </c>
      <c r="T17" s="12">
        <v>1</v>
      </c>
      <c r="U17" s="13">
        <f t="shared" ref="U17:U29" si="8">(T17*100)/C17</f>
        <v>3.7037037037037037</v>
      </c>
      <c r="V17" s="12">
        <v>0</v>
      </c>
      <c r="W17" s="13">
        <f t="shared" ref="W17:W29" si="9">(V17*100)/C17</f>
        <v>0</v>
      </c>
      <c r="X17" s="12">
        <v>1</v>
      </c>
      <c r="Y17" s="13">
        <f t="shared" ref="Y17:Y29" si="10">(X17*100)/C17</f>
        <v>3.7037037037037037</v>
      </c>
      <c r="Z17" s="12">
        <v>0</v>
      </c>
      <c r="AA17" s="13">
        <f t="shared" ref="AA17:AA29" si="11">(Z17*100)/C17</f>
        <v>0</v>
      </c>
      <c r="AB17" s="91">
        <v>0</v>
      </c>
      <c r="AC17" s="91"/>
      <c r="AE17" s="54"/>
      <c r="AF17" s="54"/>
    </row>
    <row r="18" spans="2:32" ht="23.25" x14ac:dyDescent="0.35">
      <c r="B18" s="14" t="s">
        <v>3</v>
      </c>
      <c r="C18" s="14">
        <v>21</v>
      </c>
      <c r="D18" s="12">
        <v>1</v>
      </c>
      <c r="E18" s="13">
        <f t="shared" si="0"/>
        <v>4.7619047619047619</v>
      </c>
      <c r="F18" s="12">
        <v>3</v>
      </c>
      <c r="G18" s="13">
        <f t="shared" si="1"/>
        <v>14.285714285714286</v>
      </c>
      <c r="H18" s="12">
        <v>4</v>
      </c>
      <c r="I18" s="13">
        <f t="shared" si="2"/>
        <v>19.047619047619047</v>
      </c>
      <c r="J18" s="12">
        <v>1</v>
      </c>
      <c r="K18" s="13">
        <f t="shared" si="3"/>
        <v>4.7619047619047619</v>
      </c>
      <c r="L18" s="12">
        <v>4</v>
      </c>
      <c r="M18" s="13">
        <f t="shared" si="4"/>
        <v>19.047619047619047</v>
      </c>
      <c r="N18" s="12">
        <v>2</v>
      </c>
      <c r="O18" s="13">
        <f t="shared" si="5"/>
        <v>9.5238095238095237</v>
      </c>
      <c r="P18" s="12">
        <v>1</v>
      </c>
      <c r="Q18" s="13">
        <f t="shared" si="6"/>
        <v>4.7619047619047619</v>
      </c>
      <c r="R18" s="12">
        <v>3</v>
      </c>
      <c r="S18" s="13">
        <f t="shared" si="7"/>
        <v>14.285714285714286</v>
      </c>
      <c r="T18" s="12">
        <v>1</v>
      </c>
      <c r="U18" s="13">
        <f t="shared" si="8"/>
        <v>4.7619047619047619</v>
      </c>
      <c r="V18" s="12">
        <v>0</v>
      </c>
      <c r="W18" s="13">
        <f t="shared" si="9"/>
        <v>0</v>
      </c>
      <c r="X18" s="12">
        <v>1</v>
      </c>
      <c r="Y18" s="13">
        <f t="shared" si="10"/>
        <v>4.7619047619047619</v>
      </c>
      <c r="Z18" s="12">
        <v>0</v>
      </c>
      <c r="AA18" s="13">
        <f t="shared" si="11"/>
        <v>0</v>
      </c>
      <c r="AB18" s="91">
        <v>0</v>
      </c>
      <c r="AC18" s="91"/>
      <c r="AE18" s="54"/>
      <c r="AF18" s="54"/>
    </row>
    <row r="19" spans="2:32" ht="23.25" x14ac:dyDescent="0.35">
      <c r="B19" s="14" t="s">
        <v>4</v>
      </c>
      <c r="C19" s="14">
        <v>26</v>
      </c>
      <c r="D19" s="12">
        <v>1</v>
      </c>
      <c r="E19" s="13">
        <f t="shared" si="0"/>
        <v>3.8461538461538463</v>
      </c>
      <c r="F19" s="12">
        <v>5</v>
      </c>
      <c r="G19" s="13">
        <f t="shared" si="1"/>
        <v>19.23076923076923</v>
      </c>
      <c r="H19" s="12">
        <v>5</v>
      </c>
      <c r="I19" s="13">
        <f t="shared" si="2"/>
        <v>19.23076923076923</v>
      </c>
      <c r="J19" s="12">
        <v>5</v>
      </c>
      <c r="K19" s="13">
        <f t="shared" si="3"/>
        <v>19.23076923076923</v>
      </c>
      <c r="L19" s="12">
        <v>2</v>
      </c>
      <c r="M19" s="13">
        <f t="shared" si="4"/>
        <v>7.6923076923076925</v>
      </c>
      <c r="N19" s="12">
        <v>1</v>
      </c>
      <c r="O19" s="13">
        <f t="shared" si="5"/>
        <v>3.8461538461538463</v>
      </c>
      <c r="P19" s="12">
        <v>3</v>
      </c>
      <c r="Q19" s="13">
        <f t="shared" si="6"/>
        <v>11.538461538461538</v>
      </c>
      <c r="R19" s="12">
        <v>1</v>
      </c>
      <c r="S19" s="13">
        <f t="shared" si="7"/>
        <v>3.8461538461538463</v>
      </c>
      <c r="T19" s="12">
        <v>1</v>
      </c>
      <c r="U19" s="13">
        <f t="shared" si="8"/>
        <v>3.8461538461538463</v>
      </c>
      <c r="V19" s="12">
        <v>1</v>
      </c>
      <c r="W19" s="13">
        <f t="shared" si="9"/>
        <v>3.8461538461538463</v>
      </c>
      <c r="X19" s="12">
        <v>0</v>
      </c>
      <c r="Y19" s="13">
        <f t="shared" si="10"/>
        <v>0</v>
      </c>
      <c r="Z19" s="12">
        <v>1</v>
      </c>
      <c r="AA19" s="13">
        <f t="shared" si="11"/>
        <v>3.8461538461538463</v>
      </c>
      <c r="AB19" s="91">
        <v>0</v>
      </c>
      <c r="AC19" s="91"/>
      <c r="AE19" s="54"/>
      <c r="AF19" s="54"/>
    </row>
    <row r="20" spans="2:32" ht="23.25" x14ac:dyDescent="0.35">
      <c r="B20" s="14" t="s">
        <v>6</v>
      </c>
      <c r="C20" s="14">
        <v>20</v>
      </c>
      <c r="D20" s="12">
        <v>3</v>
      </c>
      <c r="E20" s="13">
        <f t="shared" si="0"/>
        <v>15</v>
      </c>
      <c r="F20" s="12">
        <v>7</v>
      </c>
      <c r="G20" s="13">
        <f t="shared" si="1"/>
        <v>35</v>
      </c>
      <c r="H20" s="12">
        <v>2</v>
      </c>
      <c r="I20" s="13">
        <f t="shared" si="2"/>
        <v>10</v>
      </c>
      <c r="J20" s="12">
        <v>1</v>
      </c>
      <c r="K20" s="13">
        <f t="shared" si="3"/>
        <v>5</v>
      </c>
      <c r="L20" s="12">
        <v>0</v>
      </c>
      <c r="M20" s="13">
        <f t="shared" si="4"/>
        <v>0</v>
      </c>
      <c r="N20" s="12">
        <v>0</v>
      </c>
      <c r="O20" s="13">
        <f t="shared" si="5"/>
        <v>0</v>
      </c>
      <c r="P20" s="12">
        <v>2</v>
      </c>
      <c r="Q20" s="13">
        <f t="shared" si="6"/>
        <v>10</v>
      </c>
      <c r="R20" s="12">
        <v>1</v>
      </c>
      <c r="S20" s="13">
        <f t="shared" si="7"/>
        <v>5</v>
      </c>
      <c r="T20" s="12">
        <v>1</v>
      </c>
      <c r="U20" s="13">
        <f t="shared" si="8"/>
        <v>5</v>
      </c>
      <c r="V20" s="12">
        <v>3</v>
      </c>
      <c r="W20" s="13">
        <f t="shared" si="9"/>
        <v>15</v>
      </c>
      <c r="X20" s="12">
        <v>0</v>
      </c>
      <c r="Y20" s="13">
        <f t="shared" si="10"/>
        <v>0</v>
      </c>
      <c r="Z20" s="12">
        <v>0</v>
      </c>
      <c r="AA20" s="13">
        <f t="shared" si="11"/>
        <v>0</v>
      </c>
      <c r="AB20" s="91">
        <v>0</v>
      </c>
      <c r="AC20" s="91"/>
      <c r="AE20" s="54"/>
      <c r="AF20" s="54"/>
    </row>
    <row r="21" spans="2:32" ht="23.25" x14ac:dyDescent="0.35">
      <c r="B21" s="14" t="s">
        <v>7</v>
      </c>
      <c r="C21" s="14">
        <v>32</v>
      </c>
      <c r="D21" s="12">
        <v>3</v>
      </c>
      <c r="E21" s="13">
        <f t="shared" si="0"/>
        <v>9.375</v>
      </c>
      <c r="F21" s="12">
        <v>7</v>
      </c>
      <c r="G21" s="13">
        <f t="shared" si="1"/>
        <v>21.875</v>
      </c>
      <c r="H21" s="12">
        <v>1</v>
      </c>
      <c r="I21" s="13">
        <f t="shared" si="2"/>
        <v>3.125</v>
      </c>
      <c r="J21" s="12">
        <v>1</v>
      </c>
      <c r="K21" s="13">
        <f t="shared" si="3"/>
        <v>3.125</v>
      </c>
      <c r="L21" s="12">
        <v>2</v>
      </c>
      <c r="M21" s="13">
        <f t="shared" si="4"/>
        <v>6.25</v>
      </c>
      <c r="N21" s="12">
        <v>8</v>
      </c>
      <c r="O21" s="13">
        <f t="shared" si="5"/>
        <v>25</v>
      </c>
      <c r="P21" s="12">
        <v>5</v>
      </c>
      <c r="Q21" s="13">
        <f t="shared" si="6"/>
        <v>15.625</v>
      </c>
      <c r="R21" s="12">
        <v>3</v>
      </c>
      <c r="S21" s="13">
        <f t="shared" si="7"/>
        <v>9.375</v>
      </c>
      <c r="T21" s="12">
        <v>0</v>
      </c>
      <c r="U21" s="13">
        <f t="shared" si="8"/>
        <v>0</v>
      </c>
      <c r="V21" s="12">
        <v>2</v>
      </c>
      <c r="W21" s="13">
        <f t="shared" si="9"/>
        <v>6.25</v>
      </c>
      <c r="X21" s="12">
        <v>0</v>
      </c>
      <c r="Y21" s="13">
        <f t="shared" si="10"/>
        <v>0</v>
      </c>
      <c r="Z21" s="12">
        <v>0</v>
      </c>
      <c r="AA21" s="13">
        <f t="shared" si="11"/>
        <v>0</v>
      </c>
      <c r="AB21" s="91">
        <v>0</v>
      </c>
      <c r="AC21" s="91"/>
      <c r="AE21" s="54"/>
      <c r="AF21" s="54"/>
    </row>
    <row r="22" spans="2:32" ht="23.25" x14ac:dyDescent="0.35">
      <c r="B22" s="14" t="s">
        <v>8</v>
      </c>
      <c r="C22" s="14">
        <v>16</v>
      </c>
      <c r="D22" s="12">
        <v>2</v>
      </c>
      <c r="E22" s="13">
        <f t="shared" si="0"/>
        <v>12.5</v>
      </c>
      <c r="F22" s="12">
        <v>1</v>
      </c>
      <c r="G22" s="13">
        <f t="shared" si="1"/>
        <v>6.25</v>
      </c>
      <c r="H22" s="12">
        <v>2</v>
      </c>
      <c r="I22" s="13">
        <f t="shared" si="2"/>
        <v>12.5</v>
      </c>
      <c r="J22" s="12">
        <v>2</v>
      </c>
      <c r="K22" s="13">
        <f t="shared" si="3"/>
        <v>12.5</v>
      </c>
      <c r="L22" s="12">
        <v>2</v>
      </c>
      <c r="M22" s="13">
        <f t="shared" si="4"/>
        <v>12.5</v>
      </c>
      <c r="N22" s="12">
        <v>1</v>
      </c>
      <c r="O22" s="13">
        <f t="shared" si="5"/>
        <v>6.25</v>
      </c>
      <c r="P22" s="12">
        <v>3</v>
      </c>
      <c r="Q22" s="13">
        <f t="shared" si="6"/>
        <v>18.75</v>
      </c>
      <c r="R22" s="12">
        <v>2</v>
      </c>
      <c r="S22" s="13">
        <f t="shared" si="7"/>
        <v>12.5</v>
      </c>
      <c r="T22" s="12">
        <v>1</v>
      </c>
      <c r="U22" s="13">
        <f t="shared" si="8"/>
        <v>6.25</v>
      </c>
      <c r="V22" s="12">
        <v>0</v>
      </c>
      <c r="W22" s="13">
        <f t="shared" si="9"/>
        <v>0</v>
      </c>
      <c r="X22" s="12">
        <v>0</v>
      </c>
      <c r="Y22" s="13">
        <f t="shared" si="10"/>
        <v>0</v>
      </c>
      <c r="Z22" s="12">
        <v>0</v>
      </c>
      <c r="AA22" s="13">
        <f t="shared" si="11"/>
        <v>0</v>
      </c>
      <c r="AB22" s="91">
        <v>0</v>
      </c>
      <c r="AC22" s="91"/>
      <c r="AE22" s="54"/>
      <c r="AF22" s="54"/>
    </row>
    <row r="23" spans="2:32" ht="23.25" x14ac:dyDescent="0.35">
      <c r="B23" s="14" t="s">
        <v>9</v>
      </c>
      <c r="C23" s="14">
        <v>26</v>
      </c>
      <c r="D23" s="12">
        <v>1</v>
      </c>
      <c r="E23" s="13">
        <f t="shared" si="0"/>
        <v>3.8461538461538463</v>
      </c>
      <c r="F23" s="12">
        <v>9</v>
      </c>
      <c r="G23" s="13">
        <f t="shared" si="1"/>
        <v>34.615384615384613</v>
      </c>
      <c r="H23" s="12">
        <v>1</v>
      </c>
      <c r="I23" s="13">
        <f t="shared" si="2"/>
        <v>3.8461538461538463</v>
      </c>
      <c r="J23" s="12">
        <v>1</v>
      </c>
      <c r="K23" s="13">
        <f t="shared" si="3"/>
        <v>3.8461538461538463</v>
      </c>
      <c r="L23" s="12">
        <v>3</v>
      </c>
      <c r="M23" s="13">
        <f t="shared" si="4"/>
        <v>11.538461538461538</v>
      </c>
      <c r="N23" s="12">
        <v>3</v>
      </c>
      <c r="O23" s="13">
        <f t="shared" si="5"/>
        <v>11.538461538461538</v>
      </c>
      <c r="P23" s="12">
        <v>3</v>
      </c>
      <c r="Q23" s="13">
        <f t="shared" si="6"/>
        <v>11.538461538461538</v>
      </c>
      <c r="R23" s="12">
        <v>1</v>
      </c>
      <c r="S23" s="13">
        <f t="shared" si="7"/>
        <v>3.8461538461538463</v>
      </c>
      <c r="T23" s="12">
        <v>3</v>
      </c>
      <c r="U23" s="13">
        <f t="shared" si="8"/>
        <v>11.538461538461538</v>
      </c>
      <c r="V23" s="12">
        <v>1</v>
      </c>
      <c r="W23" s="13">
        <f t="shared" si="9"/>
        <v>3.8461538461538463</v>
      </c>
      <c r="X23" s="12">
        <v>0</v>
      </c>
      <c r="Y23" s="13">
        <f t="shared" si="10"/>
        <v>0</v>
      </c>
      <c r="Z23" s="12">
        <v>0</v>
      </c>
      <c r="AA23" s="13">
        <f t="shared" si="11"/>
        <v>0</v>
      </c>
      <c r="AB23" s="91">
        <v>3</v>
      </c>
      <c r="AC23" s="91"/>
      <c r="AE23" s="54"/>
      <c r="AF23" s="54"/>
    </row>
    <row r="24" spans="2:32" ht="23.25" x14ac:dyDescent="0.35">
      <c r="B24" s="14" t="s">
        <v>10</v>
      </c>
      <c r="C24" s="14">
        <v>17</v>
      </c>
      <c r="D24" s="12">
        <v>0</v>
      </c>
      <c r="E24" s="13">
        <f t="shared" si="0"/>
        <v>0</v>
      </c>
      <c r="F24" s="12">
        <v>4</v>
      </c>
      <c r="G24" s="13">
        <f t="shared" si="1"/>
        <v>23.529411764705884</v>
      </c>
      <c r="H24" s="12">
        <v>3</v>
      </c>
      <c r="I24" s="13">
        <f t="shared" si="2"/>
        <v>17.647058823529413</v>
      </c>
      <c r="J24" s="12">
        <v>0</v>
      </c>
      <c r="K24" s="13">
        <f t="shared" si="3"/>
        <v>0</v>
      </c>
      <c r="L24" s="12">
        <v>1</v>
      </c>
      <c r="M24" s="13">
        <f t="shared" si="4"/>
        <v>5.882352941176471</v>
      </c>
      <c r="N24" s="12">
        <v>1</v>
      </c>
      <c r="O24" s="13">
        <f t="shared" si="5"/>
        <v>5.882352941176471</v>
      </c>
      <c r="P24" s="12">
        <v>2</v>
      </c>
      <c r="Q24" s="13">
        <f t="shared" si="6"/>
        <v>11.764705882352942</v>
      </c>
      <c r="R24" s="12">
        <v>2</v>
      </c>
      <c r="S24" s="13">
        <f t="shared" si="7"/>
        <v>11.764705882352942</v>
      </c>
      <c r="T24" s="12">
        <v>1</v>
      </c>
      <c r="U24" s="13">
        <f t="shared" si="8"/>
        <v>5.882352941176471</v>
      </c>
      <c r="V24" s="12">
        <v>3</v>
      </c>
      <c r="W24" s="13">
        <f t="shared" si="9"/>
        <v>17.647058823529413</v>
      </c>
      <c r="X24" s="12">
        <v>0</v>
      </c>
      <c r="Y24" s="13">
        <f t="shared" si="10"/>
        <v>0</v>
      </c>
      <c r="Z24" s="12">
        <v>0</v>
      </c>
      <c r="AA24" s="13">
        <f t="shared" si="11"/>
        <v>0</v>
      </c>
      <c r="AB24" s="91">
        <v>0</v>
      </c>
      <c r="AC24" s="91"/>
      <c r="AE24" s="54"/>
      <c r="AF24" s="54"/>
    </row>
    <row r="25" spans="2:32" ht="23.25" x14ac:dyDescent="0.35">
      <c r="B25" s="14" t="s">
        <v>11</v>
      </c>
      <c r="C25" s="14">
        <v>12</v>
      </c>
      <c r="D25" s="12">
        <v>1</v>
      </c>
      <c r="E25" s="13">
        <f t="shared" si="0"/>
        <v>8.3333333333333339</v>
      </c>
      <c r="F25" s="12">
        <v>5</v>
      </c>
      <c r="G25" s="13">
        <f t="shared" si="1"/>
        <v>41.666666666666664</v>
      </c>
      <c r="H25" s="12">
        <v>0</v>
      </c>
      <c r="I25" s="13">
        <f t="shared" si="2"/>
        <v>0</v>
      </c>
      <c r="J25" s="12">
        <v>1</v>
      </c>
      <c r="K25" s="13">
        <f t="shared" si="3"/>
        <v>8.3333333333333339</v>
      </c>
      <c r="L25" s="12">
        <v>2</v>
      </c>
      <c r="M25" s="13">
        <f t="shared" si="4"/>
        <v>16.666666666666668</v>
      </c>
      <c r="N25" s="12">
        <v>0</v>
      </c>
      <c r="O25" s="13">
        <f t="shared" si="5"/>
        <v>0</v>
      </c>
      <c r="P25" s="12">
        <v>1</v>
      </c>
      <c r="Q25" s="13">
        <f t="shared" si="6"/>
        <v>8.3333333333333339</v>
      </c>
      <c r="R25" s="12">
        <v>0</v>
      </c>
      <c r="S25" s="13">
        <f t="shared" si="7"/>
        <v>0</v>
      </c>
      <c r="T25" s="12">
        <v>0</v>
      </c>
      <c r="U25" s="13">
        <f t="shared" si="8"/>
        <v>0</v>
      </c>
      <c r="V25" s="12">
        <v>2</v>
      </c>
      <c r="W25" s="13">
        <f t="shared" si="9"/>
        <v>16.666666666666668</v>
      </c>
      <c r="X25" s="12">
        <v>0</v>
      </c>
      <c r="Y25" s="13">
        <f t="shared" si="10"/>
        <v>0</v>
      </c>
      <c r="Z25" s="12">
        <v>0</v>
      </c>
      <c r="AA25" s="13">
        <f t="shared" si="11"/>
        <v>0</v>
      </c>
      <c r="AB25" s="91">
        <v>1</v>
      </c>
      <c r="AC25" s="91"/>
      <c r="AE25" s="54"/>
      <c r="AF25" s="54"/>
    </row>
    <row r="26" spans="2:32" ht="23.25" x14ac:dyDescent="0.35">
      <c r="B26" s="14" t="s">
        <v>12</v>
      </c>
      <c r="C26" s="14">
        <v>10</v>
      </c>
      <c r="D26" s="12">
        <v>0</v>
      </c>
      <c r="E26" s="13">
        <f t="shared" si="0"/>
        <v>0</v>
      </c>
      <c r="F26" s="12">
        <v>4</v>
      </c>
      <c r="G26" s="13">
        <f t="shared" si="1"/>
        <v>40</v>
      </c>
      <c r="H26" s="12">
        <v>0</v>
      </c>
      <c r="I26" s="13">
        <f t="shared" si="2"/>
        <v>0</v>
      </c>
      <c r="J26" s="12">
        <v>1</v>
      </c>
      <c r="K26" s="13">
        <f t="shared" si="3"/>
        <v>10</v>
      </c>
      <c r="L26" s="12">
        <v>1</v>
      </c>
      <c r="M26" s="13">
        <f t="shared" si="4"/>
        <v>10</v>
      </c>
      <c r="N26" s="12">
        <v>1</v>
      </c>
      <c r="O26" s="13">
        <f t="shared" si="5"/>
        <v>10</v>
      </c>
      <c r="P26" s="12">
        <v>1</v>
      </c>
      <c r="Q26" s="13">
        <f t="shared" si="6"/>
        <v>10</v>
      </c>
      <c r="R26" s="12">
        <v>0</v>
      </c>
      <c r="S26" s="13">
        <f t="shared" si="7"/>
        <v>0</v>
      </c>
      <c r="T26" s="12">
        <v>2</v>
      </c>
      <c r="U26" s="13">
        <f t="shared" si="8"/>
        <v>20</v>
      </c>
      <c r="V26" s="12">
        <v>0</v>
      </c>
      <c r="W26" s="13">
        <f t="shared" si="9"/>
        <v>0</v>
      </c>
      <c r="X26" s="12">
        <v>0</v>
      </c>
      <c r="Y26" s="13">
        <f t="shared" si="10"/>
        <v>0</v>
      </c>
      <c r="Z26" s="12">
        <v>0</v>
      </c>
      <c r="AA26" s="13">
        <f t="shared" si="11"/>
        <v>0</v>
      </c>
      <c r="AB26" s="91">
        <v>0</v>
      </c>
      <c r="AC26" s="91"/>
      <c r="AE26" s="54"/>
      <c r="AF26" s="54"/>
    </row>
    <row r="27" spans="2:32" ht="23.25" x14ac:dyDescent="0.35">
      <c r="B27" s="14" t="s">
        <v>13</v>
      </c>
      <c r="C27" s="14">
        <v>20</v>
      </c>
      <c r="D27" s="12">
        <v>0</v>
      </c>
      <c r="E27" s="13">
        <f t="shared" si="0"/>
        <v>0</v>
      </c>
      <c r="F27" s="12">
        <v>4</v>
      </c>
      <c r="G27" s="13">
        <f t="shared" si="1"/>
        <v>20</v>
      </c>
      <c r="H27" s="12">
        <v>4</v>
      </c>
      <c r="I27" s="13">
        <f t="shared" si="2"/>
        <v>20</v>
      </c>
      <c r="J27" s="12">
        <v>2</v>
      </c>
      <c r="K27" s="13">
        <f t="shared" si="3"/>
        <v>10</v>
      </c>
      <c r="L27" s="12">
        <v>3</v>
      </c>
      <c r="M27" s="13">
        <f t="shared" si="4"/>
        <v>15</v>
      </c>
      <c r="N27" s="12">
        <v>3</v>
      </c>
      <c r="O27" s="13">
        <f t="shared" si="5"/>
        <v>15</v>
      </c>
      <c r="P27" s="12">
        <v>1</v>
      </c>
      <c r="Q27" s="13">
        <f t="shared" si="6"/>
        <v>5</v>
      </c>
      <c r="R27" s="12">
        <v>1</v>
      </c>
      <c r="S27" s="13">
        <f t="shared" si="7"/>
        <v>5</v>
      </c>
      <c r="T27" s="12">
        <v>1</v>
      </c>
      <c r="U27" s="13">
        <f t="shared" si="8"/>
        <v>5</v>
      </c>
      <c r="V27" s="12">
        <v>0</v>
      </c>
      <c r="W27" s="13">
        <f t="shared" si="9"/>
        <v>0</v>
      </c>
      <c r="X27" s="12">
        <v>1</v>
      </c>
      <c r="Y27" s="13">
        <f t="shared" si="10"/>
        <v>5</v>
      </c>
      <c r="Z27" s="12">
        <v>0</v>
      </c>
      <c r="AA27" s="13">
        <f t="shared" si="11"/>
        <v>0</v>
      </c>
      <c r="AB27" s="91">
        <v>0</v>
      </c>
      <c r="AC27" s="91"/>
      <c r="AE27" s="54"/>
      <c r="AF27" s="54"/>
    </row>
    <row r="28" spans="2:32" ht="23.25" x14ac:dyDescent="0.35">
      <c r="B28" s="14" t="s">
        <v>14</v>
      </c>
      <c r="C28" s="14">
        <v>16</v>
      </c>
      <c r="D28" s="12">
        <v>1</v>
      </c>
      <c r="E28" s="13">
        <f t="shared" si="0"/>
        <v>6.25</v>
      </c>
      <c r="F28" s="12">
        <v>7</v>
      </c>
      <c r="G28" s="13">
        <f t="shared" si="1"/>
        <v>43.75</v>
      </c>
      <c r="H28" s="12">
        <v>2</v>
      </c>
      <c r="I28" s="13">
        <f t="shared" si="2"/>
        <v>12.5</v>
      </c>
      <c r="J28" s="12">
        <v>1</v>
      </c>
      <c r="K28" s="13">
        <f t="shared" si="3"/>
        <v>6.25</v>
      </c>
      <c r="L28" s="12">
        <v>1</v>
      </c>
      <c r="M28" s="13">
        <f t="shared" si="4"/>
        <v>6.25</v>
      </c>
      <c r="N28" s="12">
        <v>2</v>
      </c>
      <c r="O28" s="13">
        <f t="shared" si="5"/>
        <v>12.5</v>
      </c>
      <c r="P28" s="12">
        <v>0</v>
      </c>
      <c r="Q28" s="13">
        <f t="shared" si="6"/>
        <v>0</v>
      </c>
      <c r="R28" s="12">
        <v>0</v>
      </c>
      <c r="S28" s="13">
        <f t="shared" si="7"/>
        <v>0</v>
      </c>
      <c r="T28" s="12">
        <v>0</v>
      </c>
      <c r="U28" s="13">
        <f t="shared" si="8"/>
        <v>0</v>
      </c>
      <c r="V28" s="12">
        <v>1</v>
      </c>
      <c r="W28" s="13">
        <f t="shared" si="9"/>
        <v>6.25</v>
      </c>
      <c r="X28" s="12">
        <v>1</v>
      </c>
      <c r="Y28" s="13">
        <f t="shared" si="10"/>
        <v>6.25</v>
      </c>
      <c r="Z28" s="12">
        <v>0</v>
      </c>
      <c r="AA28" s="13">
        <f t="shared" si="11"/>
        <v>0</v>
      </c>
      <c r="AB28" s="91">
        <v>0</v>
      </c>
      <c r="AC28" s="119"/>
      <c r="AE28" s="54"/>
      <c r="AF28" s="54"/>
    </row>
    <row r="29" spans="2:32" ht="23.25" x14ac:dyDescent="0.35">
      <c r="B29" s="14" t="s">
        <v>15</v>
      </c>
      <c r="C29" s="14">
        <v>16</v>
      </c>
      <c r="D29" s="12">
        <v>0</v>
      </c>
      <c r="E29" s="13">
        <f t="shared" si="0"/>
        <v>0</v>
      </c>
      <c r="F29" s="12">
        <v>6</v>
      </c>
      <c r="G29" s="13">
        <f t="shared" si="1"/>
        <v>37.5</v>
      </c>
      <c r="H29" s="12">
        <v>1</v>
      </c>
      <c r="I29" s="13">
        <f t="shared" si="2"/>
        <v>6.25</v>
      </c>
      <c r="J29" s="12">
        <v>1</v>
      </c>
      <c r="K29" s="13">
        <f t="shared" si="3"/>
        <v>6.25</v>
      </c>
      <c r="L29" s="12">
        <v>2</v>
      </c>
      <c r="M29" s="13">
        <f t="shared" si="4"/>
        <v>12.5</v>
      </c>
      <c r="N29" s="12">
        <v>3</v>
      </c>
      <c r="O29" s="13">
        <f t="shared" si="5"/>
        <v>18.75</v>
      </c>
      <c r="P29" s="12">
        <v>2</v>
      </c>
      <c r="Q29" s="13">
        <f t="shared" si="6"/>
        <v>12.5</v>
      </c>
      <c r="R29" s="12">
        <v>0</v>
      </c>
      <c r="S29" s="13">
        <f t="shared" si="7"/>
        <v>0</v>
      </c>
      <c r="T29" s="12">
        <v>1</v>
      </c>
      <c r="U29" s="13">
        <f t="shared" si="8"/>
        <v>6.25</v>
      </c>
      <c r="V29" s="12">
        <v>0</v>
      </c>
      <c r="W29" s="13">
        <f t="shared" si="9"/>
        <v>0</v>
      </c>
      <c r="X29" s="12">
        <v>0</v>
      </c>
      <c r="Y29" s="13">
        <f t="shared" si="10"/>
        <v>0</v>
      </c>
      <c r="Z29" s="12">
        <v>0</v>
      </c>
      <c r="AA29" s="13">
        <f t="shared" si="11"/>
        <v>0</v>
      </c>
      <c r="AB29" s="91">
        <v>0</v>
      </c>
      <c r="AC29" s="91"/>
      <c r="AE29" s="54"/>
      <c r="AF29" s="54"/>
    </row>
    <row r="30" spans="2:32" ht="23.25" x14ac:dyDescent="0.35">
      <c r="B30" s="14" t="s">
        <v>5</v>
      </c>
      <c r="C30" s="14">
        <f>SUM(C16:C29)</f>
        <v>293</v>
      </c>
      <c r="D30" s="12">
        <f>SUM(D16:D29)</f>
        <v>18</v>
      </c>
      <c r="E30" s="13">
        <f>(D30*100)/C30</f>
        <v>6.1433447098976108</v>
      </c>
      <c r="F30" s="12">
        <f>SUM(F16:F29)</f>
        <v>76</v>
      </c>
      <c r="G30" s="13">
        <f>(F30*100)/C30</f>
        <v>25.938566552901023</v>
      </c>
      <c r="H30" s="12">
        <f>SUM(H16:H29)</f>
        <v>29</v>
      </c>
      <c r="I30" s="13">
        <f>(H30*100)/C30</f>
        <v>9.8976109215017072</v>
      </c>
      <c r="J30" s="12">
        <f>SUM(J16:J29)</f>
        <v>23</v>
      </c>
      <c r="K30" s="13">
        <f>(J30*100)/C30</f>
        <v>7.8498293515358366</v>
      </c>
      <c r="L30" s="12">
        <f>SUM(L16:L29)</f>
        <v>33</v>
      </c>
      <c r="M30" s="13">
        <f>(L30*100)/C30</f>
        <v>11.262798634812286</v>
      </c>
      <c r="N30" s="12">
        <f>SUM(N16:N29)</f>
        <v>29</v>
      </c>
      <c r="O30" s="13">
        <f>(N30*100)/C30</f>
        <v>9.8976109215017072</v>
      </c>
      <c r="P30" s="12">
        <f>SUM(P16:P29)</f>
        <v>31</v>
      </c>
      <c r="Q30" s="13">
        <f>(P30*100)/C30</f>
        <v>10.580204778156997</v>
      </c>
      <c r="R30" s="12">
        <f>SUM(R16:R29)</f>
        <v>17</v>
      </c>
      <c r="S30" s="13">
        <f>(R30*100)/C30</f>
        <v>5.802047781569966</v>
      </c>
      <c r="T30" s="12">
        <f>SUM(T16:T29)</f>
        <v>17</v>
      </c>
      <c r="U30" s="13">
        <f>(T30*100)/C30</f>
        <v>5.802047781569966</v>
      </c>
      <c r="V30" s="12">
        <f>SUM(V16:V29)</f>
        <v>14</v>
      </c>
      <c r="W30" s="13">
        <f>(V30*100)/C30</f>
        <v>4.7781569965870307</v>
      </c>
      <c r="X30" s="12">
        <f>SUM(X16:X29)</f>
        <v>5</v>
      </c>
      <c r="Y30" s="13">
        <f>(X30*100)/C30</f>
        <v>1.7064846416382253</v>
      </c>
      <c r="Z30" s="12">
        <f>SUM(Z16:Z29)</f>
        <v>1</v>
      </c>
      <c r="AA30" s="13">
        <f>(Z30*100)/C30</f>
        <v>0.34129692832764508</v>
      </c>
      <c r="AB30" s="91">
        <f>SUM(AB16:AC29)</f>
        <v>4</v>
      </c>
      <c r="AC30" s="91"/>
      <c r="AE30" s="54"/>
      <c r="AF30" s="54"/>
    </row>
    <row r="31" spans="2:32" ht="23.25" x14ac:dyDescent="0.35">
      <c r="B31" s="15"/>
      <c r="C31" s="15"/>
      <c r="D31" s="117">
        <f>E30+G30</f>
        <v>32.081911262798634</v>
      </c>
      <c r="E31" s="117"/>
      <c r="F31" s="117"/>
      <c r="G31" s="117"/>
      <c r="H31" s="118">
        <f>I30+K30</f>
        <v>17.747440273037544</v>
      </c>
      <c r="I31" s="118"/>
      <c r="J31" s="118"/>
      <c r="K31" s="118"/>
      <c r="L31" s="117">
        <f>(M30+O30)+Q30</f>
        <v>31.74061433447099</v>
      </c>
      <c r="M31" s="117"/>
      <c r="N31" s="117"/>
      <c r="O31" s="117"/>
      <c r="P31" s="117"/>
      <c r="Q31" s="117"/>
      <c r="R31" s="118">
        <f>(S30+U30)+W30</f>
        <v>16.382252559726965</v>
      </c>
      <c r="S31" s="118"/>
      <c r="T31" s="118"/>
      <c r="U31" s="118"/>
      <c r="V31" s="118"/>
      <c r="W31" s="118"/>
      <c r="X31" s="117">
        <f>Y30+AA30</f>
        <v>2.0477815699658706</v>
      </c>
      <c r="Y31" s="117"/>
      <c r="Z31" s="117"/>
      <c r="AA31" s="117"/>
      <c r="AB31" s="118">
        <f>(AB30*100)/C30</f>
        <v>1.3651877133105803</v>
      </c>
      <c r="AC31" s="118"/>
    </row>
    <row r="32" spans="2:32" ht="18.75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2:29" ht="18.75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2:29" ht="18.75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2:29" ht="26.25" x14ac:dyDescent="0.4">
      <c r="B35" s="115" t="s">
        <v>56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2:29" ht="26.25" x14ac:dyDescent="0.4">
      <c r="B36" s="82" t="s">
        <v>47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2:29" ht="23.25" x14ac:dyDescent="0.25">
      <c r="B37" s="84" t="s">
        <v>30</v>
      </c>
      <c r="C37" s="86" t="s">
        <v>16</v>
      </c>
      <c r="D37" s="113" t="s">
        <v>17</v>
      </c>
      <c r="E37" s="113"/>
      <c r="F37" s="114" t="s">
        <v>18</v>
      </c>
      <c r="G37" s="114"/>
      <c r="H37" s="91" t="s">
        <v>19</v>
      </c>
      <c r="I37" s="91"/>
      <c r="J37" s="91" t="s">
        <v>20</v>
      </c>
      <c r="K37" s="91"/>
      <c r="L37" s="113" t="s">
        <v>21</v>
      </c>
      <c r="M37" s="113"/>
      <c r="N37" s="113" t="s">
        <v>22</v>
      </c>
      <c r="O37" s="113"/>
      <c r="P37" s="113" t="s">
        <v>23</v>
      </c>
      <c r="Q37" s="113"/>
      <c r="R37" s="91" t="s">
        <v>24</v>
      </c>
      <c r="S37" s="91"/>
      <c r="T37" s="91" t="s">
        <v>25</v>
      </c>
      <c r="U37" s="91"/>
      <c r="V37" s="91" t="s">
        <v>26</v>
      </c>
      <c r="W37" s="91"/>
      <c r="X37" s="113" t="s">
        <v>27</v>
      </c>
      <c r="Y37" s="113"/>
      <c r="Z37" s="113" t="s">
        <v>28</v>
      </c>
      <c r="AA37" s="113"/>
      <c r="AB37" s="91" t="s">
        <v>29</v>
      </c>
      <c r="AC37" s="91"/>
    </row>
    <row r="38" spans="2:29" ht="23.25" x14ac:dyDescent="0.25">
      <c r="B38" s="85"/>
      <c r="C38" s="87"/>
      <c r="D38" s="12" t="s">
        <v>31</v>
      </c>
      <c r="E38" s="14" t="s">
        <v>32</v>
      </c>
      <c r="F38" s="12" t="s">
        <v>31</v>
      </c>
      <c r="G38" s="14" t="s">
        <v>32</v>
      </c>
      <c r="H38" s="12" t="s">
        <v>31</v>
      </c>
      <c r="I38" s="14" t="s">
        <v>32</v>
      </c>
      <c r="J38" s="12" t="s">
        <v>31</v>
      </c>
      <c r="K38" s="14" t="s">
        <v>32</v>
      </c>
      <c r="L38" s="12" t="s">
        <v>31</v>
      </c>
      <c r="M38" s="14" t="s">
        <v>32</v>
      </c>
      <c r="N38" s="12" t="s">
        <v>31</v>
      </c>
      <c r="O38" s="14" t="s">
        <v>32</v>
      </c>
      <c r="P38" s="12" t="s">
        <v>31</v>
      </c>
      <c r="Q38" s="14" t="s">
        <v>32</v>
      </c>
      <c r="R38" s="12" t="s">
        <v>31</v>
      </c>
      <c r="S38" s="14" t="s">
        <v>32</v>
      </c>
      <c r="T38" s="12" t="s">
        <v>31</v>
      </c>
      <c r="U38" s="14" t="s">
        <v>32</v>
      </c>
      <c r="V38" s="12" t="s">
        <v>31</v>
      </c>
      <c r="W38" s="14" t="s">
        <v>32</v>
      </c>
      <c r="X38" s="12" t="s">
        <v>31</v>
      </c>
      <c r="Y38" s="14" t="s">
        <v>32</v>
      </c>
      <c r="Z38" s="12" t="s">
        <v>31</v>
      </c>
      <c r="AA38" s="14" t="s">
        <v>32</v>
      </c>
      <c r="AB38" s="91"/>
      <c r="AC38" s="91"/>
    </row>
    <row r="39" spans="2:29" ht="23.25" x14ac:dyDescent="0.25">
      <c r="B39" s="14">
        <v>2021</v>
      </c>
      <c r="C39" s="14">
        <v>361</v>
      </c>
      <c r="D39" s="12">
        <v>52</v>
      </c>
      <c r="E39" s="13">
        <v>14.4</v>
      </c>
      <c r="F39" s="12">
        <v>117</v>
      </c>
      <c r="G39" s="13">
        <v>32.4</v>
      </c>
      <c r="H39" s="12">
        <v>22</v>
      </c>
      <c r="I39" s="13">
        <v>6.09</v>
      </c>
      <c r="J39" s="12">
        <v>25</v>
      </c>
      <c r="K39" s="13">
        <v>6.92</v>
      </c>
      <c r="L39" s="12">
        <v>24</v>
      </c>
      <c r="M39" s="13">
        <v>6.64</v>
      </c>
      <c r="N39" s="12">
        <v>27</v>
      </c>
      <c r="O39" s="13">
        <v>7.47</v>
      </c>
      <c r="P39" s="12">
        <v>19</v>
      </c>
      <c r="Q39" s="13">
        <v>5.26</v>
      </c>
      <c r="R39" s="12">
        <v>27</v>
      </c>
      <c r="S39" s="13">
        <v>7.47</v>
      </c>
      <c r="T39" s="12">
        <v>19</v>
      </c>
      <c r="U39" s="13">
        <v>5.26</v>
      </c>
      <c r="V39" s="12">
        <v>17</v>
      </c>
      <c r="W39" s="13">
        <v>4.7</v>
      </c>
      <c r="X39" s="12">
        <v>8</v>
      </c>
      <c r="Y39" s="13">
        <v>2.21</v>
      </c>
      <c r="Z39" s="12">
        <v>4</v>
      </c>
      <c r="AA39" s="13">
        <v>1.1000000000000001</v>
      </c>
      <c r="AB39" s="88">
        <v>10</v>
      </c>
      <c r="AC39" s="89"/>
    </row>
    <row r="40" spans="2:29" ht="23.25" x14ac:dyDescent="0.25">
      <c r="B40" s="14">
        <v>2022</v>
      </c>
      <c r="C40" s="14">
        <v>293</v>
      </c>
      <c r="D40" s="12">
        <v>18</v>
      </c>
      <c r="E40" s="13">
        <v>6.14</v>
      </c>
      <c r="F40" s="12">
        <v>76</v>
      </c>
      <c r="G40" s="13">
        <v>25.93</v>
      </c>
      <c r="H40" s="12">
        <v>29</v>
      </c>
      <c r="I40" s="13">
        <v>9.89</v>
      </c>
      <c r="J40" s="12">
        <v>23</v>
      </c>
      <c r="K40" s="13">
        <v>7.84</v>
      </c>
      <c r="L40" s="12">
        <v>33</v>
      </c>
      <c r="M40" s="13">
        <v>11.26</v>
      </c>
      <c r="N40" s="12">
        <v>29</v>
      </c>
      <c r="O40" s="13">
        <v>9.89</v>
      </c>
      <c r="P40" s="12">
        <v>31</v>
      </c>
      <c r="Q40" s="13">
        <v>10.58</v>
      </c>
      <c r="R40" s="12">
        <v>17</v>
      </c>
      <c r="S40" s="13">
        <v>5.8</v>
      </c>
      <c r="T40" s="12">
        <v>17</v>
      </c>
      <c r="U40" s="13">
        <v>5.8</v>
      </c>
      <c r="V40" s="12">
        <v>14</v>
      </c>
      <c r="W40" s="13">
        <v>4.7699999999999996</v>
      </c>
      <c r="X40" s="12">
        <v>5</v>
      </c>
      <c r="Y40" s="13">
        <v>1.7</v>
      </c>
      <c r="Z40" s="12">
        <v>1</v>
      </c>
      <c r="AA40" s="13">
        <v>0.34</v>
      </c>
      <c r="AB40" s="88">
        <v>4</v>
      </c>
      <c r="AC40" s="89"/>
    </row>
    <row r="41" spans="2:29" ht="23.25" x14ac:dyDescent="0.25">
      <c r="B41" s="14" t="s">
        <v>45</v>
      </c>
      <c r="C41" s="14"/>
      <c r="D41" s="12"/>
      <c r="E41" s="13">
        <f>E40-E39</f>
        <v>-8.2600000000000016</v>
      </c>
      <c r="F41" s="38"/>
      <c r="G41" s="13">
        <f t="shared" ref="G41:AA41" si="12">G40-G39</f>
        <v>-6.4699999999999989</v>
      </c>
      <c r="H41" s="38"/>
      <c r="I41" s="13">
        <f t="shared" si="12"/>
        <v>3.8000000000000007</v>
      </c>
      <c r="J41" s="38"/>
      <c r="K41" s="13">
        <f t="shared" si="12"/>
        <v>0.91999999999999993</v>
      </c>
      <c r="L41" s="38"/>
      <c r="M41" s="13">
        <f t="shared" si="12"/>
        <v>4.62</v>
      </c>
      <c r="N41" s="38"/>
      <c r="O41" s="13">
        <f t="shared" si="12"/>
        <v>2.4200000000000008</v>
      </c>
      <c r="P41" s="38"/>
      <c r="Q41" s="13">
        <f t="shared" si="12"/>
        <v>5.32</v>
      </c>
      <c r="R41" s="38"/>
      <c r="S41" s="13">
        <f t="shared" si="12"/>
        <v>-1.67</v>
      </c>
      <c r="T41" s="38"/>
      <c r="U41" s="13">
        <f t="shared" si="12"/>
        <v>0.54</v>
      </c>
      <c r="V41" s="38"/>
      <c r="W41" s="13">
        <f t="shared" si="12"/>
        <v>6.9999999999999396E-2</v>
      </c>
      <c r="X41" s="38"/>
      <c r="Y41" s="13">
        <f t="shared" si="12"/>
        <v>-0.51</v>
      </c>
      <c r="Z41" s="38"/>
      <c r="AA41" s="13">
        <f t="shared" si="12"/>
        <v>-0.76</v>
      </c>
      <c r="AB41" s="91"/>
      <c r="AC41" s="91"/>
    </row>
    <row r="42" spans="2:29" s="19" customFormat="1" ht="26.25" customHeight="1" x14ac:dyDescent="0.25">
      <c r="B42" s="18"/>
      <c r="C42" s="18"/>
      <c r="D42" s="101">
        <f>E41+G41</f>
        <v>-14.73</v>
      </c>
      <c r="E42" s="101"/>
      <c r="F42" s="101"/>
      <c r="G42" s="101"/>
      <c r="H42" s="102">
        <f>I41+K41</f>
        <v>4.7200000000000006</v>
      </c>
      <c r="I42" s="102"/>
      <c r="J42" s="102"/>
      <c r="K42" s="102"/>
      <c r="L42" s="101">
        <f>M41+O41+Q41</f>
        <v>12.360000000000001</v>
      </c>
      <c r="M42" s="101"/>
      <c r="N42" s="101"/>
      <c r="O42" s="101"/>
      <c r="P42" s="101"/>
      <c r="Q42" s="101"/>
      <c r="R42" s="102">
        <f>S41+U41+W41</f>
        <v>-1.0600000000000005</v>
      </c>
      <c r="S42" s="102"/>
      <c r="T42" s="102"/>
      <c r="U42" s="102"/>
      <c r="V42" s="102"/>
      <c r="W42" s="102"/>
      <c r="X42" s="101">
        <f>Y41+AA41</f>
        <v>-1.27</v>
      </c>
      <c r="Y42" s="101"/>
      <c r="Z42" s="101"/>
      <c r="AA42" s="101"/>
      <c r="AB42" s="18"/>
      <c r="AC42" s="18"/>
    </row>
    <row r="43" spans="2:29" s="19" customFormat="1" ht="23.25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s="19" customFormat="1" ht="23.25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2:29" s="19" customFormat="1" ht="23.25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2:29" s="19" customFormat="1" ht="26.25" x14ac:dyDescent="0.25">
      <c r="B46" s="100" t="s">
        <v>53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</row>
    <row r="47" spans="2:29" s="20" customFormat="1" ht="26.25" x14ac:dyDescent="0.4">
      <c r="B47" s="106" t="s">
        <v>60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</row>
    <row r="48" spans="2:29" s="20" customFormat="1" ht="26.25" x14ac:dyDescent="0.4">
      <c r="B48" s="106" t="s">
        <v>43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2:29" s="19" customFormat="1" ht="69.75" x14ac:dyDescent="0.25">
      <c r="B49" s="14" t="s">
        <v>30</v>
      </c>
      <c r="C49" s="21" t="s">
        <v>16</v>
      </c>
      <c r="D49" s="91" t="s">
        <v>17</v>
      </c>
      <c r="E49" s="91"/>
      <c r="F49" s="96" t="s">
        <v>18</v>
      </c>
      <c r="G49" s="96"/>
      <c r="H49" s="91" t="s">
        <v>19</v>
      </c>
      <c r="I49" s="91"/>
      <c r="J49" s="91" t="s">
        <v>20</v>
      </c>
      <c r="K49" s="91"/>
      <c r="L49" s="91" t="s">
        <v>21</v>
      </c>
      <c r="M49" s="91"/>
      <c r="N49" s="91" t="s">
        <v>22</v>
      </c>
      <c r="O49" s="91"/>
      <c r="P49" s="91" t="s">
        <v>23</v>
      </c>
      <c r="Q49" s="91"/>
      <c r="R49" s="91" t="s">
        <v>24</v>
      </c>
      <c r="S49" s="91"/>
      <c r="T49" s="91" t="s">
        <v>25</v>
      </c>
      <c r="U49" s="91"/>
      <c r="V49" s="91" t="s">
        <v>26</v>
      </c>
      <c r="W49" s="91"/>
      <c r="X49" s="91" t="s">
        <v>27</v>
      </c>
      <c r="Y49" s="91"/>
      <c r="Z49" s="91" t="s">
        <v>28</v>
      </c>
      <c r="AA49" s="91"/>
      <c r="AB49" s="91" t="s">
        <v>29</v>
      </c>
      <c r="AC49" s="91"/>
    </row>
    <row r="50" spans="2:29" s="19" customFormat="1" ht="23.25" x14ac:dyDescent="0.25">
      <c r="B50" s="10">
        <v>2018</v>
      </c>
      <c r="C50" s="10">
        <v>28902</v>
      </c>
      <c r="D50" s="10"/>
      <c r="E50" s="22">
        <v>0.12479999999999999</v>
      </c>
      <c r="F50" s="23"/>
      <c r="G50" s="22">
        <v>0.24110000000000001</v>
      </c>
      <c r="H50" s="23"/>
      <c r="I50" s="22">
        <v>7.0000000000000007E-2</v>
      </c>
      <c r="J50" s="23"/>
      <c r="K50" s="22">
        <v>7.8299999999999995E-2</v>
      </c>
      <c r="L50" s="23"/>
      <c r="M50" s="22">
        <v>8.0299999999999996E-2</v>
      </c>
      <c r="N50" s="23"/>
      <c r="O50" s="22">
        <v>8.3199999999999996E-2</v>
      </c>
      <c r="P50" s="23"/>
      <c r="Q50" s="22">
        <v>7.6799999999999993E-2</v>
      </c>
      <c r="R50" s="23"/>
      <c r="S50" s="22">
        <v>7.3999999999999996E-2</v>
      </c>
      <c r="T50" s="23"/>
      <c r="U50" s="22">
        <v>6.9400000000000003E-2</v>
      </c>
      <c r="V50" s="23"/>
      <c r="W50" s="22">
        <v>5.5300000000000002E-2</v>
      </c>
      <c r="X50" s="23"/>
      <c r="Y50" s="22">
        <v>3.6600000000000001E-2</v>
      </c>
      <c r="Z50" s="23"/>
      <c r="AA50" s="22">
        <v>1.01E-2</v>
      </c>
      <c r="AB50" s="103">
        <v>4.24E-2</v>
      </c>
      <c r="AC50" s="104"/>
    </row>
    <row r="51" spans="2:29" s="19" customFormat="1" ht="23.25" x14ac:dyDescent="0.25">
      <c r="B51" s="14">
        <v>2019</v>
      </c>
      <c r="C51" s="14">
        <v>26025</v>
      </c>
      <c r="D51" s="14"/>
      <c r="E51" s="24">
        <v>5.4800000000000001E-2</v>
      </c>
      <c r="F51" s="25"/>
      <c r="G51" s="24">
        <v>0.26240000000000002</v>
      </c>
      <c r="H51" s="25"/>
      <c r="I51" s="24">
        <v>8.4099999999999994E-2</v>
      </c>
      <c r="J51" s="25"/>
      <c r="K51" s="24">
        <v>9.3600000000000003E-2</v>
      </c>
      <c r="L51" s="25"/>
      <c r="M51" s="24">
        <v>0.09</v>
      </c>
      <c r="N51" s="25"/>
      <c r="O51" s="24">
        <v>8.9300000000000004E-2</v>
      </c>
      <c r="P51" s="25"/>
      <c r="Q51" s="24">
        <v>8.77E-2</v>
      </c>
      <c r="R51" s="25"/>
      <c r="S51" s="24">
        <v>8.2500000000000004E-2</v>
      </c>
      <c r="T51" s="25"/>
      <c r="U51" s="24">
        <v>7.3599999999999999E-2</v>
      </c>
      <c r="V51" s="25"/>
      <c r="W51" s="24">
        <v>5.3600000000000002E-2</v>
      </c>
      <c r="X51" s="25"/>
      <c r="Y51" s="24">
        <v>2.4299999999999999E-2</v>
      </c>
      <c r="Z51" s="25"/>
      <c r="AA51" s="24">
        <v>4.1000000000000003E-3</v>
      </c>
      <c r="AB51" s="94">
        <v>3.0200000000000001E-2</v>
      </c>
      <c r="AC51" s="89"/>
    </row>
    <row r="52" spans="2:29" s="19" customFormat="1" ht="23.25" x14ac:dyDescent="0.25">
      <c r="B52" s="14">
        <v>2020</v>
      </c>
      <c r="C52" s="14">
        <v>21522</v>
      </c>
      <c r="D52" s="14"/>
      <c r="E52" s="24">
        <v>0.17399999999999999</v>
      </c>
      <c r="F52" s="25"/>
      <c r="G52" s="24">
        <v>0.29780000000000001</v>
      </c>
      <c r="H52" s="25"/>
      <c r="I52" s="24">
        <v>6.4299999999999996E-2</v>
      </c>
      <c r="J52" s="25"/>
      <c r="K52" s="24">
        <v>6.4199999999999993E-2</v>
      </c>
      <c r="L52" s="25"/>
      <c r="M52" s="24">
        <v>6.1199999999999997E-2</v>
      </c>
      <c r="N52" s="25"/>
      <c r="O52" s="24">
        <v>6.3500000000000001E-2</v>
      </c>
      <c r="P52" s="25"/>
      <c r="Q52" s="24">
        <v>6.3500000000000001E-2</v>
      </c>
      <c r="R52" s="25"/>
      <c r="S52" s="24">
        <v>6.1400000000000003E-2</v>
      </c>
      <c r="T52" s="25"/>
      <c r="U52" s="24">
        <v>5.96E-2</v>
      </c>
      <c r="V52" s="25"/>
      <c r="W52" s="24">
        <v>5.11E-2</v>
      </c>
      <c r="X52" s="25"/>
      <c r="Y52" s="24">
        <v>3.1600000000000003E-2</v>
      </c>
      <c r="Z52" s="25"/>
      <c r="AA52" s="24">
        <v>7.9000000000000008E-3</v>
      </c>
      <c r="AB52" s="94">
        <v>3.6600000000000001E-2</v>
      </c>
      <c r="AC52" s="105"/>
    </row>
    <row r="53" spans="2:29" s="19" customFormat="1" ht="23.25" x14ac:dyDescent="0.25">
      <c r="B53" s="14">
        <v>2021</v>
      </c>
      <c r="C53" s="14">
        <v>22475</v>
      </c>
      <c r="D53" s="26">
        <v>3386</v>
      </c>
      <c r="E53" s="28">
        <v>15.07</v>
      </c>
      <c r="F53" s="26">
        <v>6786</v>
      </c>
      <c r="G53" s="28">
        <v>30.19</v>
      </c>
      <c r="H53" s="26">
        <v>1562</v>
      </c>
      <c r="I53" s="28">
        <v>6.95</v>
      </c>
      <c r="J53" s="26">
        <v>1598</v>
      </c>
      <c r="K53" s="28">
        <v>7.11</v>
      </c>
      <c r="L53" s="26">
        <v>1537</v>
      </c>
      <c r="M53" s="28">
        <v>6.84</v>
      </c>
      <c r="N53" s="26">
        <v>1551</v>
      </c>
      <c r="O53" s="28">
        <v>6.9</v>
      </c>
      <c r="P53" s="26">
        <v>1454</v>
      </c>
      <c r="Q53" s="28">
        <v>6.47</v>
      </c>
      <c r="R53" s="26">
        <v>1399</v>
      </c>
      <c r="S53" s="28">
        <v>6.22</v>
      </c>
      <c r="T53" s="26">
        <v>1336</v>
      </c>
      <c r="U53" s="28">
        <v>5.94</v>
      </c>
      <c r="V53" s="26">
        <v>1006</v>
      </c>
      <c r="W53" s="28">
        <v>4.4800000000000004</v>
      </c>
      <c r="X53" s="26">
        <v>671</v>
      </c>
      <c r="Y53" s="28">
        <v>2.99</v>
      </c>
      <c r="Z53" s="26">
        <v>189</v>
      </c>
      <c r="AA53" s="28">
        <v>0.84</v>
      </c>
      <c r="AB53" s="73">
        <v>3.1199999999999999E-2</v>
      </c>
      <c r="AC53" s="74"/>
    </row>
    <row r="54" spans="2:29" s="19" customFormat="1" ht="23.25" x14ac:dyDescent="0.25">
      <c r="B54" s="14">
        <v>2022</v>
      </c>
      <c r="C54" s="53">
        <v>18109</v>
      </c>
      <c r="D54" s="26">
        <v>1421</v>
      </c>
      <c r="E54" s="49">
        <v>7.85</v>
      </c>
      <c r="F54" s="47">
        <v>5316</v>
      </c>
      <c r="G54" s="49">
        <v>29.36</v>
      </c>
      <c r="H54" s="47">
        <v>1635</v>
      </c>
      <c r="I54" s="49">
        <v>9.0299999999999994</v>
      </c>
      <c r="J54" s="47">
        <v>1735</v>
      </c>
      <c r="K54" s="49">
        <v>9.58</v>
      </c>
      <c r="L54" s="47">
        <v>1788</v>
      </c>
      <c r="M54" s="49">
        <v>9.8699999999999992</v>
      </c>
      <c r="N54" s="47">
        <v>1635</v>
      </c>
      <c r="O54" s="49">
        <v>9.0299999999999994</v>
      </c>
      <c r="P54" s="47">
        <v>1472</v>
      </c>
      <c r="Q54" s="49">
        <v>8.1300000000000008</v>
      </c>
      <c r="R54" s="47">
        <v>1212</v>
      </c>
      <c r="S54" s="49">
        <v>6.69</v>
      </c>
      <c r="T54" s="48">
        <v>851</v>
      </c>
      <c r="U54" s="49">
        <v>4.7</v>
      </c>
      <c r="V54" s="48">
        <v>634</v>
      </c>
      <c r="W54" s="49">
        <v>3.5</v>
      </c>
      <c r="X54" s="48">
        <v>345</v>
      </c>
      <c r="Y54" s="49">
        <v>1.91</v>
      </c>
      <c r="Z54" s="48">
        <v>65</v>
      </c>
      <c r="AA54" s="49">
        <v>0.36</v>
      </c>
      <c r="AB54" s="71">
        <v>2.5000000000000001E-2</v>
      </c>
      <c r="AC54" s="72"/>
    </row>
    <row r="55" spans="2:29" s="19" customFormat="1" ht="93" x14ac:dyDescent="0.35">
      <c r="B55" s="27" t="s">
        <v>42</v>
      </c>
      <c r="C55" s="14">
        <v>293</v>
      </c>
      <c r="D55" s="14">
        <v>18</v>
      </c>
      <c r="E55" s="24">
        <v>6.1400000000000003E-2</v>
      </c>
      <c r="F55" s="14">
        <v>76</v>
      </c>
      <c r="G55" s="24">
        <v>0.25929999999999997</v>
      </c>
      <c r="H55" s="14">
        <v>29</v>
      </c>
      <c r="I55" s="24">
        <v>9.8900000000000002E-2</v>
      </c>
      <c r="J55" s="14">
        <v>23</v>
      </c>
      <c r="K55" s="24">
        <v>7.8399999999999997E-2</v>
      </c>
      <c r="L55" s="14">
        <v>33</v>
      </c>
      <c r="M55" s="24">
        <v>0.113</v>
      </c>
      <c r="N55" s="14">
        <v>29</v>
      </c>
      <c r="O55" s="24">
        <v>9.8900000000000002E-2</v>
      </c>
      <c r="P55" s="14">
        <v>31</v>
      </c>
      <c r="Q55" s="24">
        <v>0.106</v>
      </c>
      <c r="R55" s="14">
        <v>17</v>
      </c>
      <c r="S55" s="24">
        <v>5.8000000000000003E-2</v>
      </c>
      <c r="T55" s="14">
        <v>17</v>
      </c>
      <c r="U55" s="24">
        <v>5.8000000000000003E-2</v>
      </c>
      <c r="V55" s="14">
        <v>14</v>
      </c>
      <c r="W55" s="24">
        <v>4.7699999999999999E-2</v>
      </c>
      <c r="X55" s="14">
        <v>5</v>
      </c>
      <c r="Y55" s="24">
        <v>1.7000000000000001E-2</v>
      </c>
      <c r="Z55" s="14">
        <v>1</v>
      </c>
      <c r="AA55" s="24">
        <v>3.3999999999999998E-3</v>
      </c>
      <c r="AB55" s="94">
        <v>1.3599999999999999E-2</v>
      </c>
      <c r="AC55" s="89"/>
    </row>
    <row r="56" spans="2:29" s="19" customFormat="1" ht="23.25" x14ac:dyDescent="0.2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2:29" s="19" customFormat="1" ht="23.25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2:29" s="19" customFormat="1" ht="23.25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2:29" s="19" customFormat="1" ht="23.25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2:29" s="19" customFormat="1" ht="23.25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</sheetData>
  <mergeCells count="91">
    <mergeCell ref="AB39:AC39"/>
    <mergeCell ref="AB40:AC40"/>
    <mergeCell ref="AB41:AC41"/>
    <mergeCell ref="R37:S37"/>
    <mergeCell ref="T37:U37"/>
    <mergeCell ref="V37:W37"/>
    <mergeCell ref="X37:Y37"/>
    <mergeCell ref="Z37:AA37"/>
    <mergeCell ref="AB37:AC37"/>
    <mergeCell ref="B36:AC36"/>
    <mergeCell ref="B37:B38"/>
    <mergeCell ref="C37:C38"/>
    <mergeCell ref="D37:E37"/>
    <mergeCell ref="F37:G37"/>
    <mergeCell ref="H37:I37"/>
    <mergeCell ref="J37:K37"/>
    <mergeCell ref="L37:M37"/>
    <mergeCell ref="N37:O37"/>
    <mergeCell ref="P37:Q37"/>
    <mergeCell ref="AB38:AC38"/>
    <mergeCell ref="B35:AC35"/>
    <mergeCell ref="B12:AC12"/>
    <mergeCell ref="B13:AC13"/>
    <mergeCell ref="AB30:AC30"/>
    <mergeCell ref="D31:G31"/>
    <mergeCell ref="H31:K31"/>
    <mergeCell ref="L31:Q31"/>
    <mergeCell ref="R31:W31"/>
    <mergeCell ref="X31:AA31"/>
    <mergeCell ref="AB31:AC31"/>
    <mergeCell ref="AB24:AC24"/>
    <mergeCell ref="AB25:AC25"/>
    <mergeCell ref="AB26:AC26"/>
    <mergeCell ref="AB27:AC27"/>
    <mergeCell ref="AB28:AC28"/>
    <mergeCell ref="AB29:AC29"/>
    <mergeCell ref="AB23:AC23"/>
    <mergeCell ref="X14:Y14"/>
    <mergeCell ref="Z14:AA14"/>
    <mergeCell ref="AB14:AC14"/>
    <mergeCell ref="AB15:AC15"/>
    <mergeCell ref="AB16:AC16"/>
    <mergeCell ref="AB17:AC17"/>
    <mergeCell ref="AB18:AC18"/>
    <mergeCell ref="AB19:AC19"/>
    <mergeCell ref="AB20:AC20"/>
    <mergeCell ref="AB21:AC21"/>
    <mergeCell ref="AB22:AC22"/>
    <mergeCell ref="V14:W14"/>
    <mergeCell ref="B1:AC5"/>
    <mergeCell ref="B6:AC6"/>
    <mergeCell ref="B8:AC8"/>
    <mergeCell ref="B10:AC10"/>
    <mergeCell ref="B14:B15"/>
    <mergeCell ref="C14:C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B47:AC47"/>
    <mergeCell ref="B48:AC48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B50:AC50"/>
    <mergeCell ref="AB51:AC51"/>
    <mergeCell ref="AB52:AC52"/>
    <mergeCell ref="AB53:AC53"/>
    <mergeCell ref="AB55:AC55"/>
    <mergeCell ref="AB54:AC54"/>
    <mergeCell ref="B46:AC46"/>
    <mergeCell ref="D42:G42"/>
    <mergeCell ref="H42:K42"/>
    <mergeCell ref="L42:Q42"/>
    <mergeCell ref="R42:W42"/>
    <mergeCell ref="X42:AA4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6C48-A3FD-4AC1-A0A3-42D7F1CAE2D5}">
  <dimension ref="A1:AC55"/>
  <sheetViews>
    <sheetView zoomScale="46" zoomScaleNormal="46" workbookViewId="0">
      <selection activeCell="B10" sqref="B10:AC56"/>
    </sheetView>
  </sheetViews>
  <sheetFormatPr defaultRowHeight="15" x14ac:dyDescent="0.25"/>
  <cols>
    <col min="2" max="2" width="14.28515625" bestFit="1" customWidth="1"/>
    <col min="3" max="3" width="15.85546875" customWidth="1"/>
    <col min="4" max="4" width="14.85546875" bestFit="1" customWidth="1"/>
    <col min="5" max="5" width="12.85546875" customWidth="1"/>
    <col min="6" max="6" width="13.85546875" bestFit="1" customWidth="1"/>
    <col min="7" max="7" width="12.85546875" customWidth="1"/>
    <col min="8" max="8" width="13.85546875" bestFit="1" customWidth="1"/>
    <col min="9" max="9" width="11.42578125" customWidth="1"/>
    <col min="10" max="10" width="13.85546875" bestFit="1" customWidth="1"/>
    <col min="11" max="11" width="12" customWidth="1"/>
    <col min="12" max="12" width="13.85546875" bestFit="1" customWidth="1"/>
    <col min="13" max="13" width="12.28515625" customWidth="1"/>
    <col min="14" max="14" width="13.85546875" bestFit="1" customWidth="1"/>
    <col min="15" max="15" width="12.28515625" customWidth="1"/>
    <col min="16" max="16" width="13.85546875" bestFit="1" customWidth="1"/>
    <col min="17" max="17" width="12.28515625" customWidth="1"/>
    <col min="18" max="18" width="13.85546875" bestFit="1" customWidth="1"/>
    <col min="19" max="19" width="12.28515625" customWidth="1"/>
    <col min="20" max="20" width="13.85546875" bestFit="1" customWidth="1"/>
    <col min="21" max="21" width="12" customWidth="1"/>
    <col min="22" max="22" width="13.85546875" bestFit="1" customWidth="1"/>
    <col min="23" max="23" width="12.28515625" customWidth="1"/>
    <col min="24" max="24" width="13.85546875" bestFit="1" customWidth="1"/>
    <col min="25" max="25" width="11.42578125" customWidth="1"/>
    <col min="26" max="26" width="13.85546875" bestFit="1" customWidth="1"/>
    <col min="27" max="27" width="10.42578125" customWidth="1"/>
    <col min="29" max="29" width="23" customWidth="1"/>
  </cols>
  <sheetData>
    <row r="1" spans="1:29" x14ac:dyDescent="0.25">
      <c r="B1" s="108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1:29" x14ac:dyDescent="0.25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1:29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29" x14ac:dyDescent="0.2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1:29" ht="31.5" x14ac:dyDescent="0.5">
      <c r="B6" s="110" t="s">
        <v>41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</row>
    <row r="8" spans="1:29" ht="31.5" x14ac:dyDescent="0.5">
      <c r="B8" s="110" t="s">
        <v>38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</row>
    <row r="9" spans="1:29" ht="31.5" x14ac:dyDescent="0.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31.5" x14ac:dyDescent="0.5">
      <c r="B10" s="129" t="s">
        <v>37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</row>
    <row r="11" spans="1:29" ht="31.5" x14ac:dyDescent="0.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26.25" x14ac:dyDescent="0.4">
      <c r="A12" s="9"/>
      <c r="B12" s="116" t="s">
        <v>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</row>
    <row r="13" spans="1:29" ht="26.25" x14ac:dyDescent="0.4">
      <c r="A13" s="9"/>
      <c r="B13" s="82" t="s">
        <v>48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1:29" ht="23.25" x14ac:dyDescent="0.25">
      <c r="B14" s="84" t="s">
        <v>0</v>
      </c>
      <c r="C14" s="86" t="s">
        <v>16</v>
      </c>
      <c r="D14" s="113" t="s">
        <v>17</v>
      </c>
      <c r="E14" s="113"/>
      <c r="F14" s="114" t="s">
        <v>18</v>
      </c>
      <c r="G14" s="114"/>
      <c r="H14" s="91" t="s">
        <v>19</v>
      </c>
      <c r="I14" s="91"/>
      <c r="J14" s="91" t="s">
        <v>20</v>
      </c>
      <c r="K14" s="91"/>
      <c r="L14" s="113" t="s">
        <v>21</v>
      </c>
      <c r="M14" s="113"/>
      <c r="N14" s="113" t="s">
        <v>22</v>
      </c>
      <c r="O14" s="113"/>
      <c r="P14" s="113" t="s">
        <v>23</v>
      </c>
      <c r="Q14" s="113"/>
      <c r="R14" s="91" t="s">
        <v>24</v>
      </c>
      <c r="S14" s="91"/>
      <c r="T14" s="91" t="s">
        <v>25</v>
      </c>
      <c r="U14" s="91"/>
      <c r="V14" s="91" t="s">
        <v>26</v>
      </c>
      <c r="W14" s="91"/>
      <c r="X14" s="113" t="s">
        <v>27</v>
      </c>
      <c r="Y14" s="113"/>
      <c r="Z14" s="113" t="s">
        <v>28</v>
      </c>
      <c r="AA14" s="113"/>
      <c r="AB14" s="91" t="s">
        <v>29</v>
      </c>
      <c r="AC14" s="91"/>
    </row>
    <row r="15" spans="1:29" ht="23.25" x14ac:dyDescent="0.25">
      <c r="B15" s="85"/>
      <c r="C15" s="87"/>
      <c r="D15" s="12" t="s">
        <v>31</v>
      </c>
      <c r="E15" s="13" t="s">
        <v>32</v>
      </c>
      <c r="F15" s="12" t="s">
        <v>31</v>
      </c>
      <c r="G15" s="13" t="s">
        <v>32</v>
      </c>
      <c r="H15" s="12" t="s">
        <v>31</v>
      </c>
      <c r="I15" s="13" t="s">
        <v>32</v>
      </c>
      <c r="J15" s="12" t="s">
        <v>31</v>
      </c>
      <c r="K15" s="13" t="s">
        <v>32</v>
      </c>
      <c r="L15" s="12" t="s">
        <v>31</v>
      </c>
      <c r="M15" s="13" t="s">
        <v>32</v>
      </c>
      <c r="N15" s="12" t="s">
        <v>31</v>
      </c>
      <c r="O15" s="13" t="s">
        <v>32</v>
      </c>
      <c r="P15" s="12" t="s">
        <v>31</v>
      </c>
      <c r="Q15" s="13" t="s">
        <v>32</v>
      </c>
      <c r="R15" s="12" t="s">
        <v>31</v>
      </c>
      <c r="S15" s="13" t="s">
        <v>32</v>
      </c>
      <c r="T15" s="12" t="s">
        <v>31</v>
      </c>
      <c r="U15" s="13" t="s">
        <v>32</v>
      </c>
      <c r="V15" s="12" t="s">
        <v>31</v>
      </c>
      <c r="W15" s="13" t="s">
        <v>32</v>
      </c>
      <c r="X15" s="12" t="s">
        <v>31</v>
      </c>
      <c r="Y15" s="13" t="s">
        <v>32</v>
      </c>
      <c r="Z15" s="12" t="s">
        <v>31</v>
      </c>
      <c r="AA15" s="13" t="s">
        <v>32</v>
      </c>
      <c r="AB15" s="91"/>
      <c r="AC15" s="91"/>
    </row>
    <row r="16" spans="1:29" ht="23.25" x14ac:dyDescent="0.25">
      <c r="B16" s="14" t="s">
        <v>1</v>
      </c>
      <c r="C16" s="14">
        <v>34</v>
      </c>
      <c r="D16" s="12">
        <v>4</v>
      </c>
      <c r="E16" s="13">
        <f>(D16*100)/C16</f>
        <v>11.764705882352942</v>
      </c>
      <c r="F16" s="12">
        <v>8</v>
      </c>
      <c r="G16" s="13">
        <f>(F16*100)/C16</f>
        <v>23.529411764705884</v>
      </c>
      <c r="H16" s="12">
        <v>3</v>
      </c>
      <c r="I16" s="13">
        <f>(H16*100)/C16</f>
        <v>8.8235294117647065</v>
      </c>
      <c r="J16" s="12">
        <v>0</v>
      </c>
      <c r="K16" s="13">
        <f>(J16*100)/C16</f>
        <v>0</v>
      </c>
      <c r="L16" s="12">
        <v>2</v>
      </c>
      <c r="M16" s="13">
        <f>(L16*100)/C16</f>
        <v>5.882352941176471</v>
      </c>
      <c r="N16" s="12">
        <v>1</v>
      </c>
      <c r="O16" s="13">
        <f>(N16*100)/C16</f>
        <v>2.9411764705882355</v>
      </c>
      <c r="P16" s="12">
        <v>3</v>
      </c>
      <c r="Q16" s="13">
        <f>(P16*100)/C16</f>
        <v>8.8235294117647065</v>
      </c>
      <c r="R16" s="12">
        <v>2</v>
      </c>
      <c r="S16" s="13">
        <f>(R16*100)/C16</f>
        <v>5.882352941176471</v>
      </c>
      <c r="T16" s="12">
        <v>3</v>
      </c>
      <c r="U16" s="13">
        <f>(T16*100)/C16</f>
        <v>8.8235294117647065</v>
      </c>
      <c r="V16" s="12">
        <v>5</v>
      </c>
      <c r="W16" s="13">
        <f>(V16*100)/C16</f>
        <v>14.705882352941176</v>
      </c>
      <c r="X16" s="12">
        <v>3</v>
      </c>
      <c r="Y16" s="13">
        <f>(X16*100)/C16</f>
        <v>8.8235294117647065</v>
      </c>
      <c r="Z16" s="12">
        <v>0</v>
      </c>
      <c r="AA16" s="13">
        <f>(Z16*100)/C16</f>
        <v>0</v>
      </c>
      <c r="AB16" s="91">
        <v>3</v>
      </c>
      <c r="AC16" s="91"/>
    </row>
    <row r="17" spans="2:29" ht="23.25" x14ac:dyDescent="0.25">
      <c r="B17" s="14" t="s">
        <v>2</v>
      </c>
      <c r="C17" s="14">
        <v>26</v>
      </c>
      <c r="D17" s="12">
        <v>7</v>
      </c>
      <c r="E17" s="13">
        <f t="shared" ref="E17:E29" si="0">(D17*100)/C17</f>
        <v>26.923076923076923</v>
      </c>
      <c r="F17" s="12">
        <v>7</v>
      </c>
      <c r="G17" s="13">
        <f t="shared" ref="G17:G29" si="1">(F17*100)/C17</f>
        <v>26.923076923076923</v>
      </c>
      <c r="H17" s="12">
        <v>0</v>
      </c>
      <c r="I17" s="13">
        <f t="shared" ref="I17:I29" si="2">(H17*100)/C17</f>
        <v>0</v>
      </c>
      <c r="J17" s="12">
        <v>1</v>
      </c>
      <c r="K17" s="13">
        <f t="shared" ref="K17:K29" si="3">(J17*100)/C17</f>
        <v>3.8461538461538463</v>
      </c>
      <c r="L17" s="12">
        <v>1</v>
      </c>
      <c r="M17" s="13">
        <f t="shared" ref="M17:M29" si="4">(L17*100)/C17</f>
        <v>3.8461538461538463</v>
      </c>
      <c r="N17" s="12">
        <v>1</v>
      </c>
      <c r="O17" s="13">
        <f t="shared" ref="O17:O29" si="5">(N17*100)/C17</f>
        <v>3.8461538461538463</v>
      </c>
      <c r="P17" s="12">
        <v>0</v>
      </c>
      <c r="Q17" s="13">
        <f t="shared" ref="Q17:Q29" si="6">(P17*100)/C17</f>
        <v>0</v>
      </c>
      <c r="R17" s="12">
        <v>0</v>
      </c>
      <c r="S17" s="13">
        <f t="shared" ref="S17:S29" si="7">(R17*100)/C17</f>
        <v>0</v>
      </c>
      <c r="T17" s="12">
        <v>3</v>
      </c>
      <c r="U17" s="13">
        <f t="shared" ref="U17:U29" si="8">(T17*100)/C17</f>
        <v>11.538461538461538</v>
      </c>
      <c r="V17" s="12">
        <v>2</v>
      </c>
      <c r="W17" s="13">
        <f t="shared" ref="W17:W29" si="9">(V17*100)/C17</f>
        <v>7.6923076923076925</v>
      </c>
      <c r="X17" s="12">
        <v>3</v>
      </c>
      <c r="Y17" s="13">
        <f t="shared" ref="Y17:Y29" si="10">(X17*100)/C17</f>
        <v>11.538461538461538</v>
      </c>
      <c r="Z17" s="12">
        <v>1</v>
      </c>
      <c r="AA17" s="13">
        <f t="shared" ref="AA17:AA29" si="11">(Z17*100)/C17</f>
        <v>3.8461538461538463</v>
      </c>
      <c r="AB17" s="91">
        <v>1</v>
      </c>
      <c r="AC17" s="91"/>
    </row>
    <row r="18" spans="2:29" ht="23.25" x14ac:dyDescent="0.25">
      <c r="B18" s="14" t="s">
        <v>3</v>
      </c>
      <c r="C18" s="14">
        <v>21</v>
      </c>
      <c r="D18" s="12">
        <v>4</v>
      </c>
      <c r="E18" s="13">
        <f t="shared" si="0"/>
        <v>19.047619047619047</v>
      </c>
      <c r="F18" s="12">
        <v>2</v>
      </c>
      <c r="G18" s="13">
        <f t="shared" si="1"/>
        <v>9.5238095238095237</v>
      </c>
      <c r="H18" s="12">
        <v>1</v>
      </c>
      <c r="I18" s="13">
        <f t="shared" si="2"/>
        <v>4.7619047619047619</v>
      </c>
      <c r="J18" s="12">
        <v>3</v>
      </c>
      <c r="K18" s="13">
        <f t="shared" si="3"/>
        <v>14.285714285714286</v>
      </c>
      <c r="L18" s="12">
        <v>0</v>
      </c>
      <c r="M18" s="13">
        <f t="shared" si="4"/>
        <v>0</v>
      </c>
      <c r="N18" s="12">
        <v>1</v>
      </c>
      <c r="O18" s="13">
        <f t="shared" si="5"/>
        <v>4.7619047619047619</v>
      </c>
      <c r="P18" s="12">
        <v>3</v>
      </c>
      <c r="Q18" s="13">
        <f t="shared" si="6"/>
        <v>14.285714285714286</v>
      </c>
      <c r="R18" s="12">
        <v>1</v>
      </c>
      <c r="S18" s="13">
        <f t="shared" si="7"/>
        <v>4.7619047619047619</v>
      </c>
      <c r="T18" s="12">
        <v>1</v>
      </c>
      <c r="U18" s="13">
        <f t="shared" si="8"/>
        <v>4.7619047619047619</v>
      </c>
      <c r="V18" s="12">
        <v>4</v>
      </c>
      <c r="W18" s="13">
        <f t="shared" si="9"/>
        <v>19.047619047619047</v>
      </c>
      <c r="X18" s="12">
        <v>1</v>
      </c>
      <c r="Y18" s="13">
        <f t="shared" si="10"/>
        <v>4.7619047619047619</v>
      </c>
      <c r="Z18" s="12">
        <v>0</v>
      </c>
      <c r="AA18" s="13">
        <f t="shared" si="11"/>
        <v>0</v>
      </c>
      <c r="AB18" s="91">
        <v>2</v>
      </c>
      <c r="AC18" s="91"/>
    </row>
    <row r="19" spans="2:29" ht="23.25" x14ac:dyDescent="0.25">
      <c r="B19" s="14" t="s">
        <v>4</v>
      </c>
      <c r="C19" s="14">
        <v>26</v>
      </c>
      <c r="D19" s="12">
        <v>2</v>
      </c>
      <c r="E19" s="13">
        <f t="shared" si="0"/>
        <v>7.6923076923076925</v>
      </c>
      <c r="F19" s="12">
        <v>6</v>
      </c>
      <c r="G19" s="13">
        <f t="shared" si="1"/>
        <v>23.076923076923077</v>
      </c>
      <c r="H19" s="12">
        <v>3</v>
      </c>
      <c r="I19" s="13">
        <f t="shared" si="2"/>
        <v>11.538461538461538</v>
      </c>
      <c r="J19" s="12">
        <v>1</v>
      </c>
      <c r="K19" s="13">
        <f t="shared" si="3"/>
        <v>3.8461538461538463</v>
      </c>
      <c r="L19" s="12">
        <v>1</v>
      </c>
      <c r="M19" s="13">
        <f t="shared" si="4"/>
        <v>3.8461538461538463</v>
      </c>
      <c r="N19" s="12">
        <v>1</v>
      </c>
      <c r="O19" s="13">
        <f t="shared" si="5"/>
        <v>3.8461538461538463</v>
      </c>
      <c r="P19" s="12">
        <v>2</v>
      </c>
      <c r="Q19" s="13">
        <f t="shared" si="6"/>
        <v>7.6923076923076925</v>
      </c>
      <c r="R19" s="12">
        <v>4</v>
      </c>
      <c r="S19" s="13">
        <f t="shared" si="7"/>
        <v>15.384615384615385</v>
      </c>
      <c r="T19" s="12">
        <v>1</v>
      </c>
      <c r="U19" s="13">
        <f t="shared" si="8"/>
        <v>3.8461538461538463</v>
      </c>
      <c r="V19" s="12">
        <v>1</v>
      </c>
      <c r="W19" s="13">
        <f t="shared" si="9"/>
        <v>3.8461538461538463</v>
      </c>
      <c r="X19" s="12">
        <v>1</v>
      </c>
      <c r="Y19" s="13">
        <f t="shared" si="10"/>
        <v>3.8461538461538463</v>
      </c>
      <c r="Z19" s="12">
        <v>3</v>
      </c>
      <c r="AA19" s="13">
        <f t="shared" si="11"/>
        <v>11.538461538461538</v>
      </c>
      <c r="AB19" s="91">
        <v>2</v>
      </c>
      <c r="AC19" s="91"/>
    </row>
    <row r="20" spans="2:29" ht="23.25" x14ac:dyDescent="0.25">
      <c r="B20" s="14" t="s">
        <v>6</v>
      </c>
      <c r="C20" s="14">
        <v>19</v>
      </c>
      <c r="D20" s="12">
        <v>5</v>
      </c>
      <c r="E20" s="13">
        <f t="shared" si="0"/>
        <v>26.315789473684209</v>
      </c>
      <c r="F20" s="12">
        <v>6</v>
      </c>
      <c r="G20" s="13">
        <f t="shared" si="1"/>
        <v>31.578947368421051</v>
      </c>
      <c r="H20" s="12">
        <v>0</v>
      </c>
      <c r="I20" s="13">
        <f t="shared" si="2"/>
        <v>0</v>
      </c>
      <c r="J20" s="12">
        <v>0</v>
      </c>
      <c r="K20" s="13">
        <f t="shared" si="3"/>
        <v>0</v>
      </c>
      <c r="L20" s="12">
        <v>1</v>
      </c>
      <c r="M20" s="13">
        <f t="shared" si="4"/>
        <v>5.2631578947368425</v>
      </c>
      <c r="N20" s="12">
        <v>1</v>
      </c>
      <c r="O20" s="13">
        <f t="shared" si="5"/>
        <v>5.2631578947368425</v>
      </c>
      <c r="P20" s="12">
        <v>1</v>
      </c>
      <c r="Q20" s="13">
        <f t="shared" si="6"/>
        <v>5.2631578947368425</v>
      </c>
      <c r="R20" s="12">
        <v>1</v>
      </c>
      <c r="S20" s="13">
        <f t="shared" si="7"/>
        <v>5.2631578947368425</v>
      </c>
      <c r="T20" s="12">
        <v>1</v>
      </c>
      <c r="U20" s="13">
        <f t="shared" si="8"/>
        <v>5.2631578947368425</v>
      </c>
      <c r="V20" s="12">
        <v>0</v>
      </c>
      <c r="W20" s="13">
        <f t="shared" si="9"/>
        <v>0</v>
      </c>
      <c r="X20" s="12">
        <v>3</v>
      </c>
      <c r="Y20" s="13">
        <f t="shared" si="10"/>
        <v>15.789473684210526</v>
      </c>
      <c r="Z20" s="12">
        <v>0</v>
      </c>
      <c r="AA20" s="13">
        <f t="shared" si="11"/>
        <v>0</v>
      </c>
      <c r="AB20" s="91">
        <v>1</v>
      </c>
      <c r="AC20" s="91"/>
    </row>
    <row r="21" spans="2:29" ht="23.25" x14ac:dyDescent="0.25">
      <c r="B21" s="14" t="s">
        <v>7</v>
      </c>
      <c r="C21" s="14">
        <v>31</v>
      </c>
      <c r="D21" s="12">
        <v>8</v>
      </c>
      <c r="E21" s="13">
        <f t="shared" si="0"/>
        <v>25.806451612903224</v>
      </c>
      <c r="F21" s="12">
        <v>2</v>
      </c>
      <c r="G21" s="13">
        <f t="shared" si="1"/>
        <v>6.4516129032258061</v>
      </c>
      <c r="H21" s="12">
        <v>2</v>
      </c>
      <c r="I21" s="13">
        <f t="shared" si="2"/>
        <v>6.4516129032258061</v>
      </c>
      <c r="J21" s="12">
        <v>0</v>
      </c>
      <c r="K21" s="13">
        <f t="shared" si="3"/>
        <v>0</v>
      </c>
      <c r="L21" s="12">
        <v>0</v>
      </c>
      <c r="M21" s="13">
        <f t="shared" si="4"/>
        <v>0</v>
      </c>
      <c r="N21" s="12">
        <v>1</v>
      </c>
      <c r="O21" s="13">
        <f t="shared" si="5"/>
        <v>3.225806451612903</v>
      </c>
      <c r="P21" s="12">
        <v>2</v>
      </c>
      <c r="Q21" s="13">
        <f t="shared" si="6"/>
        <v>6.4516129032258061</v>
      </c>
      <c r="R21" s="12">
        <v>2</v>
      </c>
      <c r="S21" s="13">
        <f t="shared" si="7"/>
        <v>6.4516129032258061</v>
      </c>
      <c r="T21" s="12">
        <v>4</v>
      </c>
      <c r="U21" s="13">
        <f t="shared" si="8"/>
        <v>12.903225806451612</v>
      </c>
      <c r="V21" s="12">
        <v>5</v>
      </c>
      <c r="W21" s="13">
        <f t="shared" si="9"/>
        <v>16.129032258064516</v>
      </c>
      <c r="X21" s="12">
        <v>4</v>
      </c>
      <c r="Y21" s="13">
        <f t="shared" si="10"/>
        <v>12.903225806451612</v>
      </c>
      <c r="Z21" s="12">
        <v>1</v>
      </c>
      <c r="AA21" s="13">
        <f t="shared" si="11"/>
        <v>3.225806451612903</v>
      </c>
      <c r="AB21" s="91">
        <v>0</v>
      </c>
      <c r="AC21" s="91"/>
    </row>
    <row r="22" spans="2:29" ht="23.25" x14ac:dyDescent="0.25">
      <c r="B22" s="14" t="s">
        <v>8</v>
      </c>
      <c r="C22" s="14">
        <v>16</v>
      </c>
      <c r="D22" s="12">
        <v>2</v>
      </c>
      <c r="E22" s="13">
        <f t="shared" si="0"/>
        <v>12.5</v>
      </c>
      <c r="F22" s="12">
        <v>3</v>
      </c>
      <c r="G22" s="13">
        <f t="shared" si="1"/>
        <v>18.75</v>
      </c>
      <c r="H22" s="12">
        <v>1</v>
      </c>
      <c r="I22" s="13">
        <f t="shared" si="2"/>
        <v>6.25</v>
      </c>
      <c r="J22" s="12">
        <v>0</v>
      </c>
      <c r="K22" s="13">
        <f t="shared" si="3"/>
        <v>0</v>
      </c>
      <c r="L22" s="12">
        <v>3</v>
      </c>
      <c r="M22" s="13">
        <f t="shared" si="4"/>
        <v>18.75</v>
      </c>
      <c r="N22" s="12">
        <v>1</v>
      </c>
      <c r="O22" s="13">
        <f t="shared" si="5"/>
        <v>6.25</v>
      </c>
      <c r="P22" s="12">
        <v>0</v>
      </c>
      <c r="Q22" s="13">
        <f t="shared" si="6"/>
        <v>0</v>
      </c>
      <c r="R22" s="12">
        <v>1</v>
      </c>
      <c r="S22" s="13">
        <f t="shared" si="7"/>
        <v>6.25</v>
      </c>
      <c r="T22" s="12">
        <v>0</v>
      </c>
      <c r="U22" s="13">
        <f t="shared" si="8"/>
        <v>0</v>
      </c>
      <c r="V22" s="12">
        <v>1</v>
      </c>
      <c r="W22" s="13">
        <f t="shared" si="9"/>
        <v>6.25</v>
      </c>
      <c r="X22" s="12">
        <v>3</v>
      </c>
      <c r="Y22" s="13">
        <f t="shared" si="10"/>
        <v>18.75</v>
      </c>
      <c r="Z22" s="12">
        <v>1</v>
      </c>
      <c r="AA22" s="13">
        <f t="shared" si="11"/>
        <v>6.25</v>
      </c>
      <c r="AB22" s="91">
        <v>0</v>
      </c>
      <c r="AC22" s="91"/>
    </row>
    <row r="23" spans="2:29" ht="23.25" x14ac:dyDescent="0.25">
      <c r="B23" s="14" t="s">
        <v>9</v>
      </c>
      <c r="C23" s="14">
        <v>25</v>
      </c>
      <c r="D23" s="12">
        <v>4</v>
      </c>
      <c r="E23" s="13">
        <f t="shared" si="0"/>
        <v>16</v>
      </c>
      <c r="F23" s="12">
        <v>7</v>
      </c>
      <c r="G23" s="13">
        <f t="shared" si="1"/>
        <v>28</v>
      </c>
      <c r="H23" s="12">
        <v>1</v>
      </c>
      <c r="I23" s="13">
        <f t="shared" si="2"/>
        <v>4</v>
      </c>
      <c r="J23" s="12">
        <v>0</v>
      </c>
      <c r="K23" s="13">
        <f t="shared" si="3"/>
        <v>0</v>
      </c>
      <c r="L23" s="12">
        <v>0</v>
      </c>
      <c r="M23" s="13">
        <f t="shared" si="4"/>
        <v>0</v>
      </c>
      <c r="N23" s="12">
        <v>2</v>
      </c>
      <c r="O23" s="13">
        <f t="shared" si="5"/>
        <v>8</v>
      </c>
      <c r="P23" s="12">
        <v>0</v>
      </c>
      <c r="Q23" s="13">
        <f t="shared" si="6"/>
        <v>0</v>
      </c>
      <c r="R23" s="12">
        <v>1</v>
      </c>
      <c r="S23" s="13">
        <f t="shared" si="7"/>
        <v>4</v>
      </c>
      <c r="T23" s="12">
        <v>2</v>
      </c>
      <c r="U23" s="13">
        <f t="shared" si="8"/>
        <v>8</v>
      </c>
      <c r="V23" s="12">
        <v>3</v>
      </c>
      <c r="W23" s="13">
        <f t="shared" si="9"/>
        <v>12</v>
      </c>
      <c r="X23" s="12">
        <v>2</v>
      </c>
      <c r="Y23" s="13">
        <f t="shared" si="10"/>
        <v>8</v>
      </c>
      <c r="Z23" s="12">
        <v>3</v>
      </c>
      <c r="AA23" s="13">
        <f t="shared" si="11"/>
        <v>12</v>
      </c>
      <c r="AB23" s="91">
        <v>1</v>
      </c>
      <c r="AC23" s="91"/>
    </row>
    <row r="24" spans="2:29" ht="23.25" x14ac:dyDescent="0.25">
      <c r="B24" s="14" t="s">
        <v>10</v>
      </c>
      <c r="C24" s="14">
        <v>17</v>
      </c>
      <c r="D24" s="12">
        <v>1</v>
      </c>
      <c r="E24" s="13">
        <f t="shared" si="0"/>
        <v>5.882352941176471</v>
      </c>
      <c r="F24" s="12">
        <v>4</v>
      </c>
      <c r="G24" s="13">
        <f t="shared" si="1"/>
        <v>23.529411764705884</v>
      </c>
      <c r="H24" s="12">
        <v>0</v>
      </c>
      <c r="I24" s="13">
        <f t="shared" si="2"/>
        <v>0</v>
      </c>
      <c r="J24" s="12">
        <v>2</v>
      </c>
      <c r="K24" s="13">
        <f t="shared" si="3"/>
        <v>11.764705882352942</v>
      </c>
      <c r="L24" s="12">
        <v>0</v>
      </c>
      <c r="M24" s="13">
        <f t="shared" si="4"/>
        <v>0</v>
      </c>
      <c r="N24" s="12">
        <v>0</v>
      </c>
      <c r="O24" s="13">
        <f t="shared" si="5"/>
        <v>0</v>
      </c>
      <c r="P24" s="12">
        <v>0</v>
      </c>
      <c r="Q24" s="13">
        <f t="shared" si="6"/>
        <v>0</v>
      </c>
      <c r="R24" s="12">
        <v>3</v>
      </c>
      <c r="S24" s="13">
        <f t="shared" si="7"/>
        <v>17.647058823529413</v>
      </c>
      <c r="T24" s="12">
        <v>1</v>
      </c>
      <c r="U24" s="13">
        <f t="shared" si="8"/>
        <v>5.882352941176471</v>
      </c>
      <c r="V24" s="12">
        <v>1</v>
      </c>
      <c r="W24" s="13">
        <f t="shared" si="9"/>
        <v>5.882352941176471</v>
      </c>
      <c r="X24" s="12">
        <v>5</v>
      </c>
      <c r="Y24" s="13">
        <f t="shared" si="10"/>
        <v>29.411764705882351</v>
      </c>
      <c r="Z24" s="12">
        <v>0</v>
      </c>
      <c r="AA24" s="13">
        <f t="shared" si="11"/>
        <v>0</v>
      </c>
      <c r="AB24" s="91">
        <v>0</v>
      </c>
      <c r="AC24" s="91"/>
    </row>
    <row r="25" spans="2:29" ht="23.25" x14ac:dyDescent="0.25">
      <c r="B25" s="14" t="s">
        <v>11</v>
      </c>
      <c r="C25" s="14">
        <v>12</v>
      </c>
      <c r="D25" s="12">
        <v>4</v>
      </c>
      <c r="E25" s="13">
        <f t="shared" si="0"/>
        <v>33.333333333333336</v>
      </c>
      <c r="F25" s="12">
        <v>1</v>
      </c>
      <c r="G25" s="13">
        <f t="shared" si="1"/>
        <v>8.3333333333333339</v>
      </c>
      <c r="H25" s="12">
        <v>2</v>
      </c>
      <c r="I25" s="13">
        <f t="shared" si="2"/>
        <v>16.666666666666668</v>
      </c>
      <c r="J25" s="12">
        <v>1</v>
      </c>
      <c r="K25" s="13">
        <f t="shared" si="3"/>
        <v>8.3333333333333339</v>
      </c>
      <c r="L25" s="12">
        <v>1</v>
      </c>
      <c r="M25" s="13">
        <f t="shared" si="4"/>
        <v>8.3333333333333339</v>
      </c>
      <c r="N25" s="12">
        <v>0</v>
      </c>
      <c r="O25" s="13">
        <f t="shared" si="5"/>
        <v>0</v>
      </c>
      <c r="P25" s="12">
        <v>0</v>
      </c>
      <c r="Q25" s="13">
        <f t="shared" si="6"/>
        <v>0</v>
      </c>
      <c r="R25" s="12">
        <v>0</v>
      </c>
      <c r="S25" s="13">
        <f t="shared" si="7"/>
        <v>0</v>
      </c>
      <c r="T25" s="12">
        <v>1</v>
      </c>
      <c r="U25" s="13">
        <f t="shared" si="8"/>
        <v>8.3333333333333339</v>
      </c>
      <c r="V25" s="12">
        <v>1</v>
      </c>
      <c r="W25" s="13">
        <f t="shared" si="9"/>
        <v>8.3333333333333339</v>
      </c>
      <c r="X25" s="12">
        <v>1</v>
      </c>
      <c r="Y25" s="13">
        <f t="shared" si="10"/>
        <v>8.3333333333333339</v>
      </c>
      <c r="Z25" s="12">
        <v>0</v>
      </c>
      <c r="AA25" s="13">
        <f t="shared" si="11"/>
        <v>0</v>
      </c>
      <c r="AB25" s="91">
        <v>1</v>
      </c>
      <c r="AC25" s="91"/>
    </row>
    <row r="26" spans="2:29" ht="23.25" x14ac:dyDescent="0.25">
      <c r="B26" s="14" t="s">
        <v>12</v>
      </c>
      <c r="C26" s="14">
        <v>10</v>
      </c>
      <c r="D26" s="12">
        <v>2</v>
      </c>
      <c r="E26" s="13">
        <f t="shared" si="0"/>
        <v>20</v>
      </c>
      <c r="F26" s="12">
        <v>3</v>
      </c>
      <c r="G26" s="13">
        <f t="shared" si="1"/>
        <v>30</v>
      </c>
      <c r="H26" s="12">
        <v>0</v>
      </c>
      <c r="I26" s="13">
        <f t="shared" si="2"/>
        <v>0</v>
      </c>
      <c r="J26" s="12">
        <v>0</v>
      </c>
      <c r="K26" s="13">
        <f t="shared" si="3"/>
        <v>0</v>
      </c>
      <c r="L26" s="12">
        <v>2</v>
      </c>
      <c r="M26" s="13">
        <f t="shared" si="4"/>
        <v>20</v>
      </c>
      <c r="N26" s="12">
        <v>0</v>
      </c>
      <c r="O26" s="13">
        <f t="shared" si="5"/>
        <v>0</v>
      </c>
      <c r="P26" s="12">
        <v>0</v>
      </c>
      <c r="Q26" s="13">
        <f t="shared" si="6"/>
        <v>0</v>
      </c>
      <c r="R26" s="12">
        <v>0</v>
      </c>
      <c r="S26" s="13">
        <f t="shared" si="7"/>
        <v>0</v>
      </c>
      <c r="T26" s="12">
        <v>0</v>
      </c>
      <c r="U26" s="13">
        <f t="shared" si="8"/>
        <v>0</v>
      </c>
      <c r="V26" s="12">
        <v>2</v>
      </c>
      <c r="W26" s="13">
        <f t="shared" si="9"/>
        <v>20</v>
      </c>
      <c r="X26" s="12">
        <v>1</v>
      </c>
      <c r="Y26" s="13">
        <f t="shared" si="10"/>
        <v>10</v>
      </c>
      <c r="Z26" s="12">
        <v>0</v>
      </c>
      <c r="AA26" s="13">
        <f t="shared" si="11"/>
        <v>0</v>
      </c>
      <c r="AB26" s="91">
        <v>0</v>
      </c>
      <c r="AC26" s="91"/>
    </row>
    <row r="27" spans="2:29" ht="23.25" x14ac:dyDescent="0.25">
      <c r="B27" s="14" t="s">
        <v>13</v>
      </c>
      <c r="C27" s="14">
        <v>20</v>
      </c>
      <c r="D27" s="12">
        <v>2</v>
      </c>
      <c r="E27" s="13">
        <f t="shared" si="0"/>
        <v>10</v>
      </c>
      <c r="F27" s="12">
        <v>4</v>
      </c>
      <c r="G27" s="13">
        <f t="shared" si="1"/>
        <v>20</v>
      </c>
      <c r="H27" s="12">
        <v>0</v>
      </c>
      <c r="I27" s="13">
        <f t="shared" si="2"/>
        <v>0</v>
      </c>
      <c r="J27" s="12">
        <v>0</v>
      </c>
      <c r="K27" s="13">
        <f t="shared" si="3"/>
        <v>0</v>
      </c>
      <c r="L27" s="12">
        <v>1</v>
      </c>
      <c r="M27" s="13">
        <f t="shared" si="4"/>
        <v>5</v>
      </c>
      <c r="N27" s="12">
        <v>1</v>
      </c>
      <c r="O27" s="13">
        <f t="shared" si="5"/>
        <v>5</v>
      </c>
      <c r="P27" s="12">
        <v>1</v>
      </c>
      <c r="Q27" s="13">
        <f t="shared" si="6"/>
        <v>5</v>
      </c>
      <c r="R27" s="12">
        <v>4</v>
      </c>
      <c r="S27" s="13">
        <f t="shared" si="7"/>
        <v>20</v>
      </c>
      <c r="T27" s="12">
        <v>0</v>
      </c>
      <c r="U27" s="13">
        <f t="shared" si="8"/>
        <v>0</v>
      </c>
      <c r="V27" s="12">
        <v>3</v>
      </c>
      <c r="W27" s="13">
        <f t="shared" si="9"/>
        <v>15</v>
      </c>
      <c r="X27" s="12">
        <v>2</v>
      </c>
      <c r="Y27" s="13">
        <f t="shared" si="10"/>
        <v>10</v>
      </c>
      <c r="Z27" s="12">
        <v>2</v>
      </c>
      <c r="AA27" s="13">
        <f t="shared" si="11"/>
        <v>10</v>
      </c>
      <c r="AB27" s="91">
        <v>3</v>
      </c>
      <c r="AC27" s="91"/>
    </row>
    <row r="28" spans="2:29" ht="23.25" x14ac:dyDescent="0.25">
      <c r="B28" s="14" t="s">
        <v>14</v>
      </c>
      <c r="C28" s="14">
        <v>16</v>
      </c>
      <c r="D28" s="12">
        <v>5</v>
      </c>
      <c r="E28" s="13">
        <f t="shared" si="0"/>
        <v>31.25</v>
      </c>
      <c r="F28" s="12">
        <v>5</v>
      </c>
      <c r="G28" s="13">
        <f t="shared" si="1"/>
        <v>31.25</v>
      </c>
      <c r="H28" s="12">
        <v>0</v>
      </c>
      <c r="I28" s="13">
        <f t="shared" si="2"/>
        <v>0</v>
      </c>
      <c r="J28" s="12">
        <v>1</v>
      </c>
      <c r="K28" s="13">
        <f t="shared" si="3"/>
        <v>6.25</v>
      </c>
      <c r="L28" s="12">
        <v>0</v>
      </c>
      <c r="M28" s="13">
        <f t="shared" si="4"/>
        <v>0</v>
      </c>
      <c r="N28" s="12">
        <v>0</v>
      </c>
      <c r="O28" s="13">
        <f t="shared" si="5"/>
        <v>0</v>
      </c>
      <c r="P28" s="12">
        <v>0</v>
      </c>
      <c r="Q28" s="13">
        <f t="shared" si="6"/>
        <v>0</v>
      </c>
      <c r="R28" s="12">
        <v>0</v>
      </c>
      <c r="S28" s="13">
        <f t="shared" si="7"/>
        <v>0</v>
      </c>
      <c r="T28" s="12">
        <v>1</v>
      </c>
      <c r="U28" s="13">
        <f t="shared" si="8"/>
        <v>6.25</v>
      </c>
      <c r="V28" s="12">
        <v>1</v>
      </c>
      <c r="W28" s="13">
        <f t="shared" si="9"/>
        <v>6.25</v>
      </c>
      <c r="X28" s="12">
        <v>1</v>
      </c>
      <c r="Y28" s="13">
        <f t="shared" si="10"/>
        <v>6.25</v>
      </c>
      <c r="Z28" s="12">
        <v>2</v>
      </c>
      <c r="AA28" s="13">
        <f t="shared" si="11"/>
        <v>12.5</v>
      </c>
      <c r="AB28" s="91">
        <v>1</v>
      </c>
      <c r="AC28" s="91"/>
    </row>
    <row r="29" spans="2:29" ht="23.25" x14ac:dyDescent="0.25">
      <c r="B29" s="14" t="s">
        <v>15</v>
      </c>
      <c r="C29" s="14">
        <v>16</v>
      </c>
      <c r="D29" s="12">
        <v>2</v>
      </c>
      <c r="E29" s="13">
        <f t="shared" si="0"/>
        <v>12.5</v>
      </c>
      <c r="F29" s="12">
        <v>4</v>
      </c>
      <c r="G29" s="13">
        <f t="shared" si="1"/>
        <v>25</v>
      </c>
      <c r="H29" s="12">
        <v>1</v>
      </c>
      <c r="I29" s="13">
        <f t="shared" si="2"/>
        <v>6.25</v>
      </c>
      <c r="J29" s="12">
        <v>1</v>
      </c>
      <c r="K29" s="13">
        <f t="shared" si="3"/>
        <v>6.25</v>
      </c>
      <c r="L29" s="12">
        <v>2</v>
      </c>
      <c r="M29" s="13">
        <f t="shared" si="4"/>
        <v>12.5</v>
      </c>
      <c r="N29" s="12">
        <v>0</v>
      </c>
      <c r="O29" s="13">
        <f t="shared" si="5"/>
        <v>0</v>
      </c>
      <c r="P29" s="12">
        <v>0</v>
      </c>
      <c r="Q29" s="13">
        <f t="shared" si="6"/>
        <v>0</v>
      </c>
      <c r="R29" s="12">
        <v>0</v>
      </c>
      <c r="S29" s="13">
        <f t="shared" si="7"/>
        <v>0</v>
      </c>
      <c r="T29" s="12">
        <v>1</v>
      </c>
      <c r="U29" s="13">
        <f t="shared" si="8"/>
        <v>6.25</v>
      </c>
      <c r="V29" s="12">
        <v>4</v>
      </c>
      <c r="W29" s="13">
        <f t="shared" si="9"/>
        <v>25</v>
      </c>
      <c r="X29" s="12">
        <v>1</v>
      </c>
      <c r="Y29" s="13">
        <f t="shared" si="10"/>
        <v>6.25</v>
      </c>
      <c r="Z29" s="12">
        <v>0</v>
      </c>
      <c r="AA29" s="13">
        <f t="shared" si="11"/>
        <v>0</v>
      </c>
      <c r="AB29" s="91">
        <v>0</v>
      </c>
      <c r="AC29" s="91"/>
    </row>
    <row r="30" spans="2:29" ht="23.25" x14ac:dyDescent="0.25">
      <c r="B30" s="14" t="s">
        <v>5</v>
      </c>
      <c r="C30" s="14">
        <f>SUM(C16:C29)</f>
        <v>289</v>
      </c>
      <c r="D30" s="12">
        <f>SUM(D16:D29)</f>
        <v>52</v>
      </c>
      <c r="E30" s="13">
        <f>(D30*100)/C30</f>
        <v>17.993079584775085</v>
      </c>
      <c r="F30" s="12">
        <f>SUM(F16:F29)</f>
        <v>62</v>
      </c>
      <c r="G30" s="13">
        <f>(F30*100)/C30</f>
        <v>21.453287197231834</v>
      </c>
      <c r="H30" s="12">
        <f>SUM(H16:H29)</f>
        <v>14</v>
      </c>
      <c r="I30" s="13">
        <f>(H30*100)/C30</f>
        <v>4.844290657439446</v>
      </c>
      <c r="J30" s="12">
        <f>SUM(J16:J29)</f>
        <v>10</v>
      </c>
      <c r="K30" s="13">
        <f>(J30*100)/C30</f>
        <v>3.4602076124567476</v>
      </c>
      <c r="L30" s="12">
        <f>SUM(L16:L29)</f>
        <v>14</v>
      </c>
      <c r="M30" s="13">
        <f>(L30*100)/C30</f>
        <v>4.844290657439446</v>
      </c>
      <c r="N30" s="12">
        <f>SUM(N16:N29)</f>
        <v>10</v>
      </c>
      <c r="O30" s="13">
        <f>(N30*100)/C30</f>
        <v>3.4602076124567476</v>
      </c>
      <c r="P30" s="12">
        <f>SUM(P16:P29)</f>
        <v>12</v>
      </c>
      <c r="Q30" s="13">
        <f>(P30*100)/C30</f>
        <v>4.1522491349480966</v>
      </c>
      <c r="R30" s="12">
        <f>SUM(R16:R29)</f>
        <v>19</v>
      </c>
      <c r="S30" s="13">
        <f>(R30*100)/C30</f>
        <v>6.5743944636678204</v>
      </c>
      <c r="T30" s="12">
        <f>SUM(T16:T29)</f>
        <v>19</v>
      </c>
      <c r="U30" s="29">
        <f>(T30*100)/C30</f>
        <v>6.5743944636678204</v>
      </c>
      <c r="V30" s="12">
        <f>SUM(V16:V29)</f>
        <v>33</v>
      </c>
      <c r="W30" s="13">
        <f>(V30*100)/C30</f>
        <v>11.418685121107266</v>
      </c>
      <c r="X30" s="12">
        <f>SUM(X16:X29)</f>
        <v>31</v>
      </c>
      <c r="Y30" s="13">
        <f>(X30*100)/C30</f>
        <v>10.726643598615917</v>
      </c>
      <c r="Z30" s="12">
        <f>SUM(Z16:Z29)</f>
        <v>13</v>
      </c>
      <c r="AA30" s="13">
        <f>(Z30*100)/C30</f>
        <v>4.4982698961937713</v>
      </c>
      <c r="AB30" s="91">
        <f>SUM(AB15:AB29)</f>
        <v>15</v>
      </c>
      <c r="AC30" s="91"/>
    </row>
    <row r="31" spans="2:29" ht="23.25" x14ac:dyDescent="0.35">
      <c r="B31" s="30"/>
      <c r="C31" s="131">
        <f>E30+G30</f>
        <v>39.446366782006919</v>
      </c>
      <c r="D31" s="132"/>
      <c r="E31" s="132"/>
      <c r="F31" s="132"/>
      <c r="G31" s="133"/>
      <c r="H31" s="134">
        <f>I30+K30</f>
        <v>8.3044982698961931</v>
      </c>
      <c r="I31" s="135"/>
      <c r="J31" s="135"/>
      <c r="K31" s="136"/>
      <c r="L31" s="131">
        <f>(M30+O30)+Q30</f>
        <v>12.45674740484429</v>
      </c>
      <c r="M31" s="132"/>
      <c r="N31" s="132"/>
      <c r="O31" s="132"/>
      <c r="P31" s="132"/>
      <c r="Q31" s="133"/>
      <c r="R31" s="134">
        <f>(S30+U30)+W30</f>
        <v>24.567474048442907</v>
      </c>
      <c r="S31" s="135"/>
      <c r="T31" s="135"/>
      <c r="U31" s="135"/>
      <c r="V31" s="135"/>
      <c r="W31" s="136"/>
      <c r="X31" s="131">
        <f>Y30+AA30</f>
        <v>15.224913494809687</v>
      </c>
      <c r="Y31" s="132"/>
      <c r="Z31" s="132"/>
      <c r="AA31" s="133"/>
      <c r="AB31" s="137">
        <f>(AB30*100)/C30</f>
        <v>5.1903114186851207</v>
      </c>
      <c r="AC31" s="137"/>
    </row>
    <row r="34" spans="2:29" x14ac:dyDescent="0.25">
      <c r="H34" s="36"/>
    </row>
    <row r="35" spans="2:29" ht="26.25" x14ac:dyDescent="0.4">
      <c r="B35" s="115" t="s">
        <v>58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2:29" ht="26.25" x14ac:dyDescent="0.4">
      <c r="B36" s="82" t="s">
        <v>49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2:29" ht="23.25" x14ac:dyDescent="0.25">
      <c r="B37" s="84" t="s">
        <v>30</v>
      </c>
      <c r="C37" s="86" t="s">
        <v>16</v>
      </c>
      <c r="D37" s="113" t="s">
        <v>17</v>
      </c>
      <c r="E37" s="113"/>
      <c r="F37" s="114" t="s">
        <v>18</v>
      </c>
      <c r="G37" s="114"/>
      <c r="H37" s="91" t="s">
        <v>19</v>
      </c>
      <c r="I37" s="91"/>
      <c r="J37" s="91" t="s">
        <v>20</v>
      </c>
      <c r="K37" s="91"/>
      <c r="L37" s="113" t="s">
        <v>21</v>
      </c>
      <c r="M37" s="113"/>
      <c r="N37" s="113" t="s">
        <v>22</v>
      </c>
      <c r="O37" s="113"/>
      <c r="P37" s="113" t="s">
        <v>23</v>
      </c>
      <c r="Q37" s="113"/>
      <c r="R37" s="91" t="s">
        <v>24</v>
      </c>
      <c r="S37" s="91"/>
      <c r="T37" s="91" t="s">
        <v>25</v>
      </c>
      <c r="U37" s="91"/>
      <c r="V37" s="91" t="s">
        <v>26</v>
      </c>
      <c r="W37" s="91"/>
      <c r="X37" s="113" t="s">
        <v>27</v>
      </c>
      <c r="Y37" s="113"/>
      <c r="Z37" s="113" t="s">
        <v>28</v>
      </c>
      <c r="AA37" s="113"/>
      <c r="AB37" s="91" t="s">
        <v>29</v>
      </c>
      <c r="AC37" s="91"/>
    </row>
    <row r="38" spans="2:29" ht="23.25" x14ac:dyDescent="0.25">
      <c r="B38" s="85"/>
      <c r="C38" s="87"/>
      <c r="D38" s="12" t="s">
        <v>31</v>
      </c>
      <c r="E38" s="14" t="s">
        <v>32</v>
      </c>
      <c r="F38" s="12" t="s">
        <v>31</v>
      </c>
      <c r="G38" s="14" t="s">
        <v>32</v>
      </c>
      <c r="H38" s="12" t="s">
        <v>31</v>
      </c>
      <c r="I38" s="14" t="s">
        <v>32</v>
      </c>
      <c r="J38" s="12" t="s">
        <v>31</v>
      </c>
      <c r="K38" s="14" t="s">
        <v>32</v>
      </c>
      <c r="L38" s="12" t="s">
        <v>31</v>
      </c>
      <c r="M38" s="14" t="s">
        <v>32</v>
      </c>
      <c r="N38" s="12" t="s">
        <v>31</v>
      </c>
      <c r="O38" s="14" t="s">
        <v>32</v>
      </c>
      <c r="P38" s="12" t="s">
        <v>31</v>
      </c>
      <c r="Q38" s="14" t="s">
        <v>32</v>
      </c>
      <c r="R38" s="12" t="s">
        <v>31</v>
      </c>
      <c r="S38" s="14" t="s">
        <v>32</v>
      </c>
      <c r="T38" s="12" t="s">
        <v>31</v>
      </c>
      <c r="U38" s="14" t="s">
        <v>32</v>
      </c>
      <c r="V38" s="12" t="s">
        <v>31</v>
      </c>
      <c r="W38" s="14" t="s">
        <v>32</v>
      </c>
      <c r="X38" s="12" t="s">
        <v>31</v>
      </c>
      <c r="Y38" s="14" t="s">
        <v>32</v>
      </c>
      <c r="Z38" s="12" t="s">
        <v>31</v>
      </c>
      <c r="AA38" s="14" t="s">
        <v>32</v>
      </c>
      <c r="AB38" s="91"/>
      <c r="AC38" s="91"/>
    </row>
    <row r="39" spans="2:29" ht="23.25" x14ac:dyDescent="0.25">
      <c r="B39" s="14">
        <v>2021</v>
      </c>
      <c r="C39" s="14">
        <v>357</v>
      </c>
      <c r="D39" s="12">
        <v>83</v>
      </c>
      <c r="E39" s="13">
        <v>23.24</v>
      </c>
      <c r="F39" s="12">
        <v>81</v>
      </c>
      <c r="G39" s="13">
        <v>22.68</v>
      </c>
      <c r="H39" s="12">
        <v>16</v>
      </c>
      <c r="I39" s="13">
        <v>4.4800000000000004</v>
      </c>
      <c r="J39" s="12">
        <v>16</v>
      </c>
      <c r="K39" s="13">
        <v>4.4800000000000004</v>
      </c>
      <c r="L39" s="12">
        <v>15</v>
      </c>
      <c r="M39" s="13">
        <v>4.2</v>
      </c>
      <c r="N39" s="12">
        <v>12</v>
      </c>
      <c r="O39" s="13">
        <v>3.36</v>
      </c>
      <c r="P39" s="12">
        <v>11</v>
      </c>
      <c r="Q39" s="13">
        <v>3.08</v>
      </c>
      <c r="R39" s="12">
        <v>18</v>
      </c>
      <c r="S39" s="13">
        <v>5.04</v>
      </c>
      <c r="T39" s="12">
        <v>24</v>
      </c>
      <c r="U39" s="13">
        <v>6.72</v>
      </c>
      <c r="V39" s="12">
        <v>31</v>
      </c>
      <c r="W39" s="13">
        <v>8.68</v>
      </c>
      <c r="X39" s="12">
        <v>23</v>
      </c>
      <c r="Y39" s="13">
        <v>6.44</v>
      </c>
      <c r="Z39" s="12">
        <v>27</v>
      </c>
      <c r="AA39" s="13">
        <v>7.56</v>
      </c>
      <c r="AB39" s="91">
        <v>32</v>
      </c>
      <c r="AC39" s="91"/>
    </row>
    <row r="40" spans="2:29" ht="23.25" x14ac:dyDescent="0.25">
      <c r="B40" s="14">
        <v>2022</v>
      </c>
      <c r="C40" s="14">
        <v>289</v>
      </c>
      <c r="D40" s="12">
        <v>52</v>
      </c>
      <c r="E40" s="13">
        <v>17.989999999999998</v>
      </c>
      <c r="F40" s="12">
        <v>62</v>
      </c>
      <c r="G40" s="13">
        <v>21.45</v>
      </c>
      <c r="H40" s="12">
        <v>14</v>
      </c>
      <c r="I40" s="13">
        <v>4.84</v>
      </c>
      <c r="J40" s="12">
        <v>10</v>
      </c>
      <c r="K40" s="13">
        <v>3.46</v>
      </c>
      <c r="L40" s="12">
        <v>14</v>
      </c>
      <c r="M40" s="13">
        <v>4.84</v>
      </c>
      <c r="N40" s="12">
        <v>10</v>
      </c>
      <c r="O40" s="13">
        <v>3.46</v>
      </c>
      <c r="P40" s="12">
        <v>12</v>
      </c>
      <c r="Q40" s="13">
        <v>4.1500000000000004</v>
      </c>
      <c r="R40" s="12">
        <v>19</v>
      </c>
      <c r="S40" s="13">
        <v>6.57</v>
      </c>
      <c r="T40" s="12">
        <v>19</v>
      </c>
      <c r="U40" s="13">
        <v>6.57</v>
      </c>
      <c r="V40" s="12">
        <v>33</v>
      </c>
      <c r="W40" s="13">
        <v>11.41</v>
      </c>
      <c r="X40" s="12">
        <v>31</v>
      </c>
      <c r="Y40" s="13">
        <v>10.72</v>
      </c>
      <c r="Z40" s="12">
        <v>13</v>
      </c>
      <c r="AA40" s="13">
        <v>4.49</v>
      </c>
      <c r="AB40" s="91">
        <v>15</v>
      </c>
      <c r="AC40" s="91"/>
    </row>
    <row r="41" spans="2:29" ht="23.25" x14ac:dyDescent="0.25">
      <c r="B41" s="14" t="s">
        <v>45</v>
      </c>
      <c r="C41" s="14"/>
      <c r="D41" s="12"/>
      <c r="E41" s="13">
        <f>E40-E39</f>
        <v>-5.25</v>
      </c>
      <c r="F41" s="38"/>
      <c r="G41" s="13">
        <f t="shared" ref="G41:AA41" si="12">G40-G39</f>
        <v>-1.2300000000000004</v>
      </c>
      <c r="H41" s="38"/>
      <c r="I41" s="13">
        <f t="shared" si="12"/>
        <v>0.35999999999999943</v>
      </c>
      <c r="J41" s="38"/>
      <c r="K41" s="13">
        <f t="shared" si="12"/>
        <v>-1.0200000000000005</v>
      </c>
      <c r="L41" s="38"/>
      <c r="M41" s="13">
        <f t="shared" si="12"/>
        <v>0.63999999999999968</v>
      </c>
      <c r="N41" s="38"/>
      <c r="O41" s="13">
        <f t="shared" si="12"/>
        <v>0.10000000000000009</v>
      </c>
      <c r="P41" s="38"/>
      <c r="Q41" s="13">
        <f t="shared" si="12"/>
        <v>1.0700000000000003</v>
      </c>
      <c r="R41" s="38"/>
      <c r="S41" s="13">
        <f t="shared" si="12"/>
        <v>1.5300000000000002</v>
      </c>
      <c r="T41" s="38"/>
      <c r="U41" s="13">
        <f t="shared" si="12"/>
        <v>-0.14999999999999947</v>
      </c>
      <c r="V41" s="38"/>
      <c r="W41" s="13">
        <f t="shared" si="12"/>
        <v>2.7300000000000004</v>
      </c>
      <c r="X41" s="38"/>
      <c r="Y41" s="13">
        <f t="shared" si="12"/>
        <v>4.28</v>
      </c>
      <c r="Z41" s="38"/>
      <c r="AA41" s="13">
        <f t="shared" si="12"/>
        <v>-3.0699999999999994</v>
      </c>
      <c r="AB41" s="91"/>
      <c r="AC41" s="91"/>
    </row>
    <row r="42" spans="2:29" s="35" customFormat="1" ht="21.75" customHeight="1" x14ac:dyDescent="0.35">
      <c r="B42" s="37"/>
      <c r="C42" s="37"/>
      <c r="D42" s="138">
        <f>E41+G41</f>
        <v>-6.48</v>
      </c>
      <c r="E42" s="138"/>
      <c r="F42" s="138"/>
      <c r="G42" s="138"/>
      <c r="H42" s="139">
        <f>I41+K41</f>
        <v>-0.66000000000000103</v>
      </c>
      <c r="I42" s="139"/>
      <c r="J42" s="139"/>
      <c r="K42" s="139"/>
      <c r="L42" s="138">
        <f>M41+O41+Q41</f>
        <v>1.81</v>
      </c>
      <c r="M42" s="138"/>
      <c r="N42" s="138"/>
      <c r="O42" s="138"/>
      <c r="P42" s="138"/>
      <c r="Q42" s="138"/>
      <c r="R42" s="139">
        <f>S41+U41+W41</f>
        <v>4.1100000000000012</v>
      </c>
      <c r="S42" s="139"/>
      <c r="T42" s="139"/>
      <c r="U42" s="139"/>
      <c r="V42" s="139"/>
      <c r="W42" s="139"/>
      <c r="X42" s="138">
        <f>Y41+AA41</f>
        <v>1.2100000000000009</v>
      </c>
      <c r="Y42" s="138"/>
      <c r="Z42" s="138"/>
      <c r="AA42" s="138"/>
      <c r="AB42" s="123"/>
      <c r="AC42" s="124"/>
    </row>
    <row r="46" spans="2:29" ht="26.25" x14ac:dyDescent="0.4">
      <c r="B46" s="115" t="s">
        <v>53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</row>
    <row r="47" spans="2:29" ht="26.25" x14ac:dyDescent="0.4">
      <c r="B47" s="106" t="s">
        <v>59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</row>
    <row r="48" spans="2:29" ht="26.25" x14ac:dyDescent="0.4">
      <c r="B48" s="106" t="s">
        <v>43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2:29" ht="69.75" x14ac:dyDescent="0.25">
      <c r="B49" s="14" t="s">
        <v>30</v>
      </c>
      <c r="C49" s="21" t="s">
        <v>16</v>
      </c>
      <c r="D49" s="125" t="s">
        <v>17</v>
      </c>
      <c r="E49" s="126"/>
      <c r="F49" s="127" t="s">
        <v>18</v>
      </c>
      <c r="G49" s="128"/>
      <c r="H49" s="125" t="s">
        <v>19</v>
      </c>
      <c r="I49" s="126"/>
      <c r="J49" s="125" t="s">
        <v>20</v>
      </c>
      <c r="K49" s="126"/>
      <c r="L49" s="125" t="s">
        <v>21</v>
      </c>
      <c r="M49" s="126"/>
      <c r="N49" s="125" t="s">
        <v>22</v>
      </c>
      <c r="O49" s="126"/>
      <c r="P49" s="125" t="s">
        <v>23</v>
      </c>
      <c r="Q49" s="126"/>
      <c r="R49" s="125" t="s">
        <v>24</v>
      </c>
      <c r="S49" s="126"/>
      <c r="T49" s="125" t="s">
        <v>25</v>
      </c>
      <c r="U49" s="126"/>
      <c r="V49" s="125" t="s">
        <v>26</v>
      </c>
      <c r="W49" s="126"/>
      <c r="X49" s="125" t="s">
        <v>27</v>
      </c>
      <c r="Y49" s="126"/>
      <c r="Z49" s="125" t="s">
        <v>28</v>
      </c>
      <c r="AA49" s="126"/>
      <c r="AB49" s="91" t="s">
        <v>29</v>
      </c>
      <c r="AC49" s="91"/>
    </row>
    <row r="50" spans="2:29" ht="23.25" x14ac:dyDescent="0.25">
      <c r="B50" s="14">
        <v>2018</v>
      </c>
      <c r="C50" s="14">
        <v>28833</v>
      </c>
      <c r="D50" s="14"/>
      <c r="E50" s="24">
        <v>0.19539999999999999</v>
      </c>
      <c r="F50" s="31"/>
      <c r="G50" s="24">
        <v>0.26669999999999999</v>
      </c>
      <c r="H50" s="31"/>
      <c r="I50" s="24">
        <v>4.7100000000000003E-2</v>
      </c>
      <c r="J50" s="31"/>
      <c r="K50" s="24">
        <v>4.5199999999999997E-2</v>
      </c>
      <c r="L50" s="31"/>
      <c r="M50" s="24">
        <v>4.6199999999999998E-2</v>
      </c>
      <c r="N50" s="31"/>
      <c r="O50" s="24">
        <v>4.9799999999999997E-2</v>
      </c>
      <c r="P50" s="31"/>
      <c r="Q50" s="24">
        <v>5.2400000000000002E-2</v>
      </c>
      <c r="R50" s="31"/>
      <c r="S50" s="24">
        <v>5.91E-2</v>
      </c>
      <c r="T50" s="31"/>
      <c r="U50" s="24">
        <v>7.0499999999999993E-2</v>
      </c>
      <c r="V50" s="31"/>
      <c r="W50" s="24">
        <v>8.0199999999999994E-2</v>
      </c>
      <c r="X50" s="31"/>
      <c r="Y50" s="24">
        <v>6.6000000000000003E-2</v>
      </c>
      <c r="Z50" s="31"/>
      <c r="AA50" s="24">
        <v>2.1499999999999998E-2</v>
      </c>
      <c r="AB50" s="120">
        <v>5.5800000000000002E-2</v>
      </c>
      <c r="AC50" s="120"/>
    </row>
    <row r="51" spans="2:29" ht="23.25" x14ac:dyDescent="0.25">
      <c r="B51" s="14">
        <v>2019</v>
      </c>
      <c r="C51" s="14">
        <v>25983</v>
      </c>
      <c r="D51" s="14"/>
      <c r="E51" s="24">
        <v>0.22869999999999999</v>
      </c>
      <c r="F51" s="31"/>
      <c r="G51" s="24">
        <v>0.24329999999999999</v>
      </c>
      <c r="H51" s="31"/>
      <c r="I51" s="24">
        <v>4.8500000000000001E-2</v>
      </c>
      <c r="J51" s="31"/>
      <c r="K51" s="24">
        <v>4.9799999999999997E-2</v>
      </c>
      <c r="L51" s="31"/>
      <c r="M51" s="24">
        <v>4.9500000000000002E-2</v>
      </c>
      <c r="N51" s="31"/>
      <c r="O51" s="24">
        <v>5.0099999999999999E-2</v>
      </c>
      <c r="P51" s="31"/>
      <c r="Q51" s="24">
        <v>5.33E-2</v>
      </c>
      <c r="R51" s="31"/>
      <c r="S51" s="24">
        <v>5.9499999999999997E-2</v>
      </c>
      <c r="T51" s="31"/>
      <c r="U51" s="24">
        <v>6.0900000000000003E-2</v>
      </c>
      <c r="V51" s="31"/>
      <c r="W51" s="24">
        <v>6.59E-2</v>
      </c>
      <c r="X51" s="31"/>
      <c r="Y51" s="24">
        <v>6.3E-2</v>
      </c>
      <c r="Z51" s="31"/>
      <c r="AA51" s="24">
        <v>2.7400000000000001E-2</v>
      </c>
      <c r="AB51" s="120">
        <v>5.0200000000000002E-2</v>
      </c>
      <c r="AC51" s="120"/>
    </row>
    <row r="52" spans="2:29" ht="23.25" x14ac:dyDescent="0.25">
      <c r="B52" s="14">
        <v>2020</v>
      </c>
      <c r="C52" s="14">
        <v>21448</v>
      </c>
      <c r="D52" s="14"/>
      <c r="E52" s="24">
        <v>0.29670000000000002</v>
      </c>
      <c r="F52" s="31"/>
      <c r="G52" s="24">
        <v>0.2114</v>
      </c>
      <c r="H52" s="31"/>
      <c r="I52" s="24">
        <v>3.2399999999999998E-2</v>
      </c>
      <c r="J52" s="31"/>
      <c r="K52" s="32">
        <v>0.03</v>
      </c>
      <c r="L52" s="33"/>
      <c r="M52" s="24">
        <v>3.0200000000000001E-2</v>
      </c>
      <c r="N52" s="31"/>
      <c r="O52" s="24">
        <v>3.3500000000000002E-2</v>
      </c>
      <c r="P52" s="31"/>
      <c r="Q52" s="24">
        <v>3.6400000000000002E-2</v>
      </c>
      <c r="R52" s="31"/>
      <c r="S52" s="24">
        <v>4.3799999999999999E-2</v>
      </c>
      <c r="T52" s="31"/>
      <c r="U52" s="24">
        <v>5.4600000000000003E-2</v>
      </c>
      <c r="V52" s="31"/>
      <c r="W52" s="24">
        <v>7.4700000000000003E-2</v>
      </c>
      <c r="X52" s="31"/>
      <c r="Y52" s="24">
        <v>8.9300000000000004E-2</v>
      </c>
      <c r="Z52" s="31"/>
      <c r="AA52" s="24">
        <v>6.7100000000000007E-2</v>
      </c>
      <c r="AB52" s="120">
        <v>4.3499999999999997E-2</v>
      </c>
      <c r="AC52" s="120"/>
    </row>
    <row r="53" spans="2:29" ht="23.25" x14ac:dyDescent="0.25">
      <c r="B53" s="14">
        <v>2021</v>
      </c>
      <c r="C53" s="26">
        <v>22286</v>
      </c>
      <c r="D53" s="26">
        <v>6360</v>
      </c>
      <c r="E53" s="34">
        <v>28.54</v>
      </c>
      <c r="F53" s="26">
        <v>5047</v>
      </c>
      <c r="G53" s="34">
        <v>22.65</v>
      </c>
      <c r="H53" s="26">
        <v>817</v>
      </c>
      <c r="I53" s="34">
        <v>3.67</v>
      </c>
      <c r="J53" s="26">
        <v>748</v>
      </c>
      <c r="K53" s="34">
        <v>3.36</v>
      </c>
      <c r="L53" s="26">
        <v>749</v>
      </c>
      <c r="M53" s="34">
        <v>3.36</v>
      </c>
      <c r="N53" s="26">
        <v>793</v>
      </c>
      <c r="O53" s="34">
        <v>3.56</v>
      </c>
      <c r="P53" s="26">
        <v>853</v>
      </c>
      <c r="Q53" s="34">
        <v>3.83</v>
      </c>
      <c r="R53" s="26">
        <v>1030</v>
      </c>
      <c r="S53" s="34">
        <v>4.62</v>
      </c>
      <c r="T53" s="26">
        <v>1192</v>
      </c>
      <c r="U53" s="34">
        <v>5.35</v>
      </c>
      <c r="V53" s="26">
        <v>1655</v>
      </c>
      <c r="W53" s="34">
        <v>7.43</v>
      </c>
      <c r="X53" s="26">
        <v>1869</v>
      </c>
      <c r="Y53" s="34">
        <v>8.39</v>
      </c>
      <c r="Z53" s="26">
        <v>1173</v>
      </c>
      <c r="AA53" s="34">
        <v>5.26</v>
      </c>
      <c r="AB53" s="121">
        <v>5.0999999999999996</v>
      </c>
      <c r="AC53" s="121"/>
    </row>
    <row r="54" spans="2:29" ht="23.25" x14ac:dyDescent="0.25">
      <c r="B54" s="14">
        <v>2022</v>
      </c>
      <c r="C54" s="50">
        <v>18026</v>
      </c>
      <c r="D54" s="50">
        <v>4040</v>
      </c>
      <c r="E54" s="49">
        <v>22.41</v>
      </c>
      <c r="F54" s="51">
        <v>4605</v>
      </c>
      <c r="G54" s="49">
        <v>25.55</v>
      </c>
      <c r="H54" s="52">
        <v>734</v>
      </c>
      <c r="I54" s="49">
        <v>4.07</v>
      </c>
      <c r="J54" s="52">
        <v>690</v>
      </c>
      <c r="K54" s="49">
        <v>3.83</v>
      </c>
      <c r="L54" s="52">
        <v>690</v>
      </c>
      <c r="M54" s="49">
        <v>3.83</v>
      </c>
      <c r="N54" s="52">
        <v>696</v>
      </c>
      <c r="O54" s="49">
        <v>3.86</v>
      </c>
      <c r="P54" s="52">
        <v>789</v>
      </c>
      <c r="Q54" s="49">
        <v>4.38</v>
      </c>
      <c r="R54" s="52">
        <v>836</v>
      </c>
      <c r="S54" s="49">
        <v>4.6399999999999997</v>
      </c>
      <c r="T54" s="52">
        <v>909</v>
      </c>
      <c r="U54" s="49">
        <v>5.04</v>
      </c>
      <c r="V54" s="51">
        <v>1232</v>
      </c>
      <c r="W54" s="49">
        <v>6.83</v>
      </c>
      <c r="X54" s="51">
        <v>1516</v>
      </c>
      <c r="Y54" s="49">
        <v>8.41</v>
      </c>
      <c r="Z54" s="51">
        <v>1289</v>
      </c>
      <c r="AA54" s="49">
        <v>7.15</v>
      </c>
      <c r="AB54" s="122">
        <v>3.91</v>
      </c>
      <c r="AC54" s="122"/>
    </row>
    <row r="55" spans="2:29" ht="93" x14ac:dyDescent="0.25">
      <c r="B55" s="21" t="s">
        <v>44</v>
      </c>
      <c r="C55" s="14">
        <v>289</v>
      </c>
      <c r="D55" s="14">
        <v>52</v>
      </c>
      <c r="E55" s="24">
        <v>0.1799</v>
      </c>
      <c r="F55" s="12">
        <v>62</v>
      </c>
      <c r="G55" s="13">
        <v>21.45</v>
      </c>
      <c r="H55" s="12">
        <v>14</v>
      </c>
      <c r="I55" s="13">
        <v>4.84</v>
      </c>
      <c r="J55" s="12">
        <v>10</v>
      </c>
      <c r="K55" s="13">
        <v>3.46</v>
      </c>
      <c r="L55" s="12">
        <v>14</v>
      </c>
      <c r="M55" s="13">
        <v>4.84</v>
      </c>
      <c r="N55" s="12">
        <v>10</v>
      </c>
      <c r="O55" s="13">
        <v>3.46</v>
      </c>
      <c r="P55" s="12">
        <v>12</v>
      </c>
      <c r="Q55" s="13">
        <v>4.1500000000000004</v>
      </c>
      <c r="R55" s="12">
        <v>19</v>
      </c>
      <c r="S55" s="13">
        <v>6.57</v>
      </c>
      <c r="T55" s="12">
        <v>19</v>
      </c>
      <c r="U55" s="13">
        <v>6.57</v>
      </c>
      <c r="V55" s="12">
        <v>33</v>
      </c>
      <c r="W55" s="13">
        <v>11.41</v>
      </c>
      <c r="X55" s="12">
        <v>31</v>
      </c>
      <c r="Y55" s="13">
        <v>10.72</v>
      </c>
      <c r="Z55" s="12">
        <v>13</v>
      </c>
      <c r="AA55" s="13">
        <v>4.49</v>
      </c>
      <c r="AB55" s="120">
        <v>5.1900000000000002E-2</v>
      </c>
      <c r="AC55" s="120"/>
    </row>
  </sheetData>
  <mergeCells count="92">
    <mergeCell ref="AB50:AC50"/>
    <mergeCell ref="AB51:AC51"/>
    <mergeCell ref="AB39:AC39"/>
    <mergeCell ref="AB40:AC40"/>
    <mergeCell ref="AB41:AC41"/>
    <mergeCell ref="D42:G42"/>
    <mergeCell ref="L42:Q42"/>
    <mergeCell ref="H42:K42"/>
    <mergeCell ref="R42:W42"/>
    <mergeCell ref="X42:AA42"/>
    <mergeCell ref="B36:AC36"/>
    <mergeCell ref="B37:B38"/>
    <mergeCell ref="C37:C38"/>
    <mergeCell ref="D37:E37"/>
    <mergeCell ref="F37:G37"/>
    <mergeCell ref="H37:I37"/>
    <mergeCell ref="J37:K37"/>
    <mergeCell ref="AB37:AC37"/>
    <mergeCell ref="AB38:AC38"/>
    <mergeCell ref="L37:M37"/>
    <mergeCell ref="N37:O37"/>
    <mergeCell ref="P37:Q37"/>
    <mergeCell ref="R37:S37"/>
    <mergeCell ref="T37:U37"/>
    <mergeCell ref="V37:W37"/>
    <mergeCell ref="X37:Y37"/>
    <mergeCell ref="H31:K31"/>
    <mergeCell ref="L31:Q31"/>
    <mergeCell ref="R31:W31"/>
    <mergeCell ref="X31:AA31"/>
    <mergeCell ref="AB31:AC31"/>
    <mergeCell ref="Z37:AA37"/>
    <mergeCell ref="B35:AC35"/>
    <mergeCell ref="AB29:AC29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AB26:AC26"/>
    <mergeCell ref="AB27:AC27"/>
    <mergeCell ref="AB28:AC28"/>
    <mergeCell ref="AB30:AC30"/>
    <mergeCell ref="C31:G31"/>
    <mergeCell ref="AB17:AC17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B15:AC15"/>
    <mergeCell ref="AB16:AC16"/>
    <mergeCell ref="B1:AC5"/>
    <mergeCell ref="B6:AC6"/>
    <mergeCell ref="B8:AC8"/>
    <mergeCell ref="B10:AC10"/>
    <mergeCell ref="B14:B15"/>
    <mergeCell ref="C14:C15"/>
    <mergeCell ref="D14:E14"/>
    <mergeCell ref="F14:G14"/>
    <mergeCell ref="H14:I14"/>
    <mergeCell ref="J14:K14"/>
    <mergeCell ref="B12:AC12"/>
    <mergeCell ref="B13:AC13"/>
    <mergeCell ref="T49:U49"/>
    <mergeCell ref="V49:W49"/>
    <mergeCell ref="X49:Y49"/>
    <mergeCell ref="Z49:AA49"/>
    <mergeCell ref="AB49:AC49"/>
    <mergeCell ref="AB52:AC52"/>
    <mergeCell ref="AB53:AC53"/>
    <mergeCell ref="AB54:AC54"/>
    <mergeCell ref="AB55:AC55"/>
    <mergeCell ref="AB42:AC42"/>
    <mergeCell ref="B46:AC46"/>
    <mergeCell ref="B47:AC47"/>
    <mergeCell ref="B48:AC48"/>
    <mergeCell ref="D49:E49"/>
    <mergeCell ref="F49:G49"/>
    <mergeCell ref="H49:I49"/>
    <mergeCell ref="J49:K49"/>
    <mergeCell ref="L49:M49"/>
    <mergeCell ref="N49:O49"/>
    <mergeCell ref="P49:Q49"/>
    <mergeCell ref="R49:S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7A7BF-9589-4CFD-BCEE-877312D1437A}">
  <dimension ref="B1:AC54"/>
  <sheetViews>
    <sheetView zoomScale="46" zoomScaleNormal="46" workbookViewId="0">
      <selection activeCell="AE13" sqref="AE13"/>
    </sheetView>
  </sheetViews>
  <sheetFormatPr defaultRowHeight="15" x14ac:dyDescent="0.25"/>
  <cols>
    <col min="2" max="2" width="16" bestFit="1" customWidth="1"/>
    <col min="3" max="3" width="15.5703125" customWidth="1"/>
    <col min="4" max="4" width="14.140625" bestFit="1" customWidth="1"/>
    <col min="5" max="5" width="13.140625" customWidth="1"/>
    <col min="6" max="6" width="14.140625" bestFit="1" customWidth="1"/>
    <col min="7" max="7" width="12.85546875" customWidth="1"/>
    <col min="8" max="8" width="14.140625" bestFit="1" customWidth="1"/>
    <col min="9" max="9" width="10.85546875" customWidth="1"/>
    <col min="10" max="10" width="14.140625" bestFit="1" customWidth="1"/>
    <col min="11" max="11" width="10.7109375" customWidth="1"/>
    <col min="12" max="12" width="14.140625" bestFit="1" customWidth="1"/>
    <col min="13" max="13" width="11.28515625" customWidth="1"/>
    <col min="14" max="14" width="14.140625" bestFit="1" customWidth="1"/>
    <col min="15" max="15" width="11.140625" customWidth="1"/>
    <col min="16" max="16" width="14.140625" bestFit="1" customWidth="1"/>
    <col min="17" max="17" width="11.42578125" customWidth="1"/>
    <col min="18" max="18" width="14.140625" bestFit="1" customWidth="1"/>
    <col min="19" max="19" width="10.7109375" customWidth="1"/>
    <col min="20" max="20" width="14.140625" bestFit="1" customWidth="1"/>
    <col min="21" max="21" width="10.42578125" customWidth="1"/>
    <col min="22" max="22" width="14.140625" bestFit="1" customWidth="1"/>
    <col min="23" max="23" width="11.85546875" customWidth="1"/>
    <col min="24" max="24" width="14.140625" bestFit="1" customWidth="1"/>
    <col min="25" max="25" width="13" customWidth="1"/>
    <col min="26" max="26" width="14.140625" bestFit="1" customWidth="1"/>
    <col min="27" max="27" width="12.85546875" customWidth="1"/>
    <col min="29" max="29" width="22.140625" customWidth="1"/>
  </cols>
  <sheetData>
    <row r="1" spans="2:29" x14ac:dyDescent="0.25">
      <c r="B1" s="108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2:29" x14ac:dyDescent="0.25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2:29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2:29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2:29" x14ac:dyDescent="0.2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2:29" ht="31.5" x14ac:dyDescent="0.5">
      <c r="B6" s="110" t="s">
        <v>41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</row>
    <row r="8" spans="2:29" ht="31.5" x14ac:dyDescent="0.5">
      <c r="B8" s="110" t="s">
        <v>38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</row>
    <row r="10" spans="2:29" ht="31.5" x14ac:dyDescent="0.5">
      <c r="B10" s="80" t="s">
        <v>40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</row>
    <row r="11" spans="2:29" ht="31.5" x14ac:dyDescent="0.5"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29" ht="26.25" x14ac:dyDescent="0.4">
      <c r="B12" s="116" t="s">
        <v>52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2:29" ht="26.25" x14ac:dyDescent="0.4">
      <c r="B13" s="82" t="s">
        <v>50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2:29" ht="23.25" x14ac:dyDescent="0.25">
      <c r="B14" s="84" t="s">
        <v>0</v>
      </c>
      <c r="C14" s="86" t="s">
        <v>16</v>
      </c>
      <c r="D14" s="113" t="s">
        <v>17</v>
      </c>
      <c r="E14" s="113"/>
      <c r="F14" s="114" t="s">
        <v>18</v>
      </c>
      <c r="G14" s="114"/>
      <c r="H14" s="91" t="s">
        <v>19</v>
      </c>
      <c r="I14" s="91"/>
      <c r="J14" s="91" t="s">
        <v>20</v>
      </c>
      <c r="K14" s="91"/>
      <c r="L14" s="113" t="s">
        <v>21</v>
      </c>
      <c r="M14" s="113"/>
      <c r="N14" s="113" t="s">
        <v>22</v>
      </c>
      <c r="O14" s="113"/>
      <c r="P14" s="113" t="s">
        <v>23</v>
      </c>
      <c r="Q14" s="113"/>
      <c r="R14" s="91" t="s">
        <v>24</v>
      </c>
      <c r="S14" s="91"/>
      <c r="T14" s="91" t="s">
        <v>25</v>
      </c>
      <c r="U14" s="91"/>
      <c r="V14" s="91" t="s">
        <v>26</v>
      </c>
      <c r="W14" s="91"/>
      <c r="X14" s="113" t="s">
        <v>27</v>
      </c>
      <c r="Y14" s="113"/>
      <c r="Z14" s="113" t="s">
        <v>28</v>
      </c>
      <c r="AA14" s="113"/>
      <c r="AB14" s="91" t="s">
        <v>29</v>
      </c>
      <c r="AC14" s="91"/>
    </row>
    <row r="15" spans="2:29" ht="23.25" x14ac:dyDescent="0.25">
      <c r="B15" s="85"/>
      <c r="C15" s="87"/>
      <c r="D15" s="12" t="s">
        <v>31</v>
      </c>
      <c r="E15" s="13" t="s">
        <v>32</v>
      </c>
      <c r="F15" s="12" t="s">
        <v>31</v>
      </c>
      <c r="G15" s="13" t="s">
        <v>32</v>
      </c>
      <c r="H15" s="12" t="s">
        <v>31</v>
      </c>
      <c r="I15" s="13" t="s">
        <v>32</v>
      </c>
      <c r="J15" s="12" t="s">
        <v>31</v>
      </c>
      <c r="K15" s="13" t="s">
        <v>32</v>
      </c>
      <c r="L15" s="12" t="s">
        <v>31</v>
      </c>
      <c r="M15" s="13" t="s">
        <v>32</v>
      </c>
      <c r="N15" s="12" t="s">
        <v>31</v>
      </c>
      <c r="O15" s="13" t="s">
        <v>32</v>
      </c>
      <c r="P15" s="12" t="s">
        <v>31</v>
      </c>
      <c r="Q15" s="13" t="s">
        <v>32</v>
      </c>
      <c r="R15" s="12" t="s">
        <v>31</v>
      </c>
      <c r="S15" s="13" t="s">
        <v>32</v>
      </c>
      <c r="T15" s="12" t="s">
        <v>31</v>
      </c>
      <c r="U15" s="13" t="s">
        <v>32</v>
      </c>
      <c r="V15" s="12" t="s">
        <v>31</v>
      </c>
      <c r="W15" s="13" t="s">
        <v>32</v>
      </c>
      <c r="X15" s="12" t="s">
        <v>31</v>
      </c>
      <c r="Y15" s="13" t="s">
        <v>32</v>
      </c>
      <c r="Z15" s="12" t="s">
        <v>31</v>
      </c>
      <c r="AA15" s="13" t="s">
        <v>32</v>
      </c>
      <c r="AB15" s="91"/>
      <c r="AC15" s="91"/>
    </row>
    <row r="16" spans="2:29" ht="23.25" x14ac:dyDescent="0.25">
      <c r="B16" s="14" t="s">
        <v>1</v>
      </c>
      <c r="C16" s="14">
        <v>34</v>
      </c>
      <c r="D16" s="12">
        <v>5</v>
      </c>
      <c r="E16" s="13">
        <f>(D16*100)/C16</f>
        <v>14.705882352941176</v>
      </c>
      <c r="F16" s="12">
        <v>5</v>
      </c>
      <c r="G16" s="13">
        <f>(F16*100)/C16</f>
        <v>14.705882352941176</v>
      </c>
      <c r="H16" s="12">
        <v>3</v>
      </c>
      <c r="I16" s="13">
        <f>(H16*100)/C16</f>
        <v>8.8235294117647065</v>
      </c>
      <c r="J16" s="12">
        <v>2</v>
      </c>
      <c r="K16" s="13">
        <f>(J16*100)/C16</f>
        <v>5.882352941176471</v>
      </c>
      <c r="L16" s="12">
        <v>1</v>
      </c>
      <c r="M16" s="13">
        <f>(L16*100)/C16</f>
        <v>2.9411764705882355</v>
      </c>
      <c r="N16" s="12">
        <v>2</v>
      </c>
      <c r="O16" s="13">
        <f>(N16*100)/C16</f>
        <v>5.882352941176471</v>
      </c>
      <c r="P16" s="12">
        <v>3</v>
      </c>
      <c r="Q16" s="13">
        <f>(P16*100)/C16</f>
        <v>8.8235294117647065</v>
      </c>
      <c r="R16" s="12">
        <v>2</v>
      </c>
      <c r="S16" s="13">
        <f>(R16*100)/C16</f>
        <v>5.882352941176471</v>
      </c>
      <c r="T16" s="12">
        <v>2</v>
      </c>
      <c r="U16" s="13">
        <f>(T16*100)/C16</f>
        <v>5.882352941176471</v>
      </c>
      <c r="V16" s="12">
        <v>1</v>
      </c>
      <c r="W16" s="13">
        <f>(V16*100)/C16</f>
        <v>2.9411764705882355</v>
      </c>
      <c r="X16" s="12">
        <v>7</v>
      </c>
      <c r="Y16" s="13">
        <f>(X16*100)/C16</f>
        <v>20.588235294117649</v>
      </c>
      <c r="Z16" s="12">
        <v>1</v>
      </c>
      <c r="AA16" s="13">
        <f>(Z16*100)/C16</f>
        <v>2.9411764705882355</v>
      </c>
      <c r="AB16" s="91">
        <v>0</v>
      </c>
      <c r="AC16" s="91"/>
    </row>
    <row r="17" spans="2:29" ht="23.25" x14ac:dyDescent="0.25">
      <c r="B17" s="14" t="s">
        <v>2</v>
      </c>
      <c r="C17" s="14">
        <v>27</v>
      </c>
      <c r="D17" s="12">
        <v>6</v>
      </c>
      <c r="E17" s="13">
        <f t="shared" ref="E17:E29" si="0">(D17*100)/C17</f>
        <v>22.222222222222221</v>
      </c>
      <c r="F17" s="12">
        <v>9</v>
      </c>
      <c r="G17" s="13">
        <f t="shared" ref="G17:G29" si="1">(F17*100)/C17</f>
        <v>33.333333333333336</v>
      </c>
      <c r="H17" s="12">
        <v>0</v>
      </c>
      <c r="I17" s="13">
        <f t="shared" ref="I17:I29" si="2">(H17*100)/C17</f>
        <v>0</v>
      </c>
      <c r="J17" s="12">
        <v>1</v>
      </c>
      <c r="K17" s="13">
        <f t="shared" ref="K17:K29" si="3">(J17*100)/C17</f>
        <v>3.7037037037037037</v>
      </c>
      <c r="L17" s="12">
        <v>1</v>
      </c>
      <c r="M17" s="13">
        <f t="shared" ref="M17:M29" si="4">(L17*100)/C17</f>
        <v>3.7037037037037037</v>
      </c>
      <c r="N17" s="12">
        <v>1</v>
      </c>
      <c r="O17" s="13">
        <f t="shared" ref="O17:O29" si="5">(N17*100)/C17</f>
        <v>3.7037037037037037</v>
      </c>
      <c r="P17" s="12">
        <v>0</v>
      </c>
      <c r="Q17" s="13">
        <f t="shared" ref="Q17:Q29" si="6">(P17*100)/C17</f>
        <v>0</v>
      </c>
      <c r="R17" s="12">
        <v>2</v>
      </c>
      <c r="S17" s="13">
        <f t="shared" ref="S17:S29" si="7">(R17*100)/C17</f>
        <v>7.4074074074074074</v>
      </c>
      <c r="T17" s="12">
        <v>2</v>
      </c>
      <c r="U17" s="13">
        <f t="shared" ref="U17:U29" si="8">(T17*100)/C17</f>
        <v>7.4074074074074074</v>
      </c>
      <c r="V17" s="12">
        <v>1</v>
      </c>
      <c r="W17" s="13">
        <f t="shared" ref="W17:W29" si="9">(V17*100)/C17</f>
        <v>3.7037037037037037</v>
      </c>
      <c r="X17" s="12">
        <v>2</v>
      </c>
      <c r="Y17" s="13">
        <f t="shared" ref="Y17:Y29" si="10">(X17*100)/C17</f>
        <v>7.4074074074074074</v>
      </c>
      <c r="Z17" s="12">
        <v>2</v>
      </c>
      <c r="AA17" s="13">
        <f t="shared" ref="AA17:AA29" si="11">(Z17*100)/C17</f>
        <v>7.4074074074074074</v>
      </c>
      <c r="AB17" s="91">
        <v>0</v>
      </c>
      <c r="AC17" s="91"/>
    </row>
    <row r="18" spans="2:29" ht="23.25" x14ac:dyDescent="0.25">
      <c r="B18" s="14" t="s">
        <v>3</v>
      </c>
      <c r="C18" s="14">
        <v>21</v>
      </c>
      <c r="D18" s="12">
        <v>2</v>
      </c>
      <c r="E18" s="13">
        <f t="shared" si="0"/>
        <v>9.5238095238095237</v>
      </c>
      <c r="F18" s="12">
        <v>5</v>
      </c>
      <c r="G18" s="13">
        <f t="shared" si="1"/>
        <v>23.80952380952381</v>
      </c>
      <c r="H18" s="12">
        <v>0</v>
      </c>
      <c r="I18" s="13">
        <f t="shared" si="2"/>
        <v>0</v>
      </c>
      <c r="J18" s="12">
        <v>2</v>
      </c>
      <c r="K18" s="13">
        <f t="shared" si="3"/>
        <v>9.5238095238095237</v>
      </c>
      <c r="L18" s="12">
        <v>1</v>
      </c>
      <c r="M18" s="13">
        <f t="shared" si="4"/>
        <v>4.7619047619047619</v>
      </c>
      <c r="N18" s="12">
        <v>0</v>
      </c>
      <c r="O18" s="13">
        <f t="shared" si="5"/>
        <v>0</v>
      </c>
      <c r="P18" s="12">
        <v>1</v>
      </c>
      <c r="Q18" s="13">
        <f t="shared" si="6"/>
        <v>4.7619047619047619</v>
      </c>
      <c r="R18" s="12">
        <v>1</v>
      </c>
      <c r="S18" s="13">
        <f t="shared" si="7"/>
        <v>4.7619047619047619</v>
      </c>
      <c r="T18" s="12">
        <v>2</v>
      </c>
      <c r="U18" s="13">
        <f t="shared" si="8"/>
        <v>9.5238095238095237</v>
      </c>
      <c r="V18" s="12">
        <v>3</v>
      </c>
      <c r="W18" s="13">
        <f t="shared" si="9"/>
        <v>14.285714285714286</v>
      </c>
      <c r="X18" s="12">
        <v>2</v>
      </c>
      <c r="Y18" s="13">
        <f t="shared" si="10"/>
        <v>9.5238095238095237</v>
      </c>
      <c r="Z18" s="12">
        <v>2</v>
      </c>
      <c r="AA18" s="13">
        <f t="shared" si="11"/>
        <v>9.5238095238095237</v>
      </c>
      <c r="AB18" s="91">
        <v>0</v>
      </c>
      <c r="AC18" s="91"/>
    </row>
    <row r="19" spans="2:29" ht="23.25" x14ac:dyDescent="0.25">
      <c r="B19" s="14" t="s">
        <v>4</v>
      </c>
      <c r="C19" s="14">
        <v>26</v>
      </c>
      <c r="D19" s="12">
        <v>3</v>
      </c>
      <c r="E19" s="13">
        <f t="shared" si="0"/>
        <v>11.538461538461538</v>
      </c>
      <c r="F19" s="12">
        <v>3</v>
      </c>
      <c r="G19" s="13">
        <f t="shared" si="1"/>
        <v>11.538461538461538</v>
      </c>
      <c r="H19" s="12">
        <v>1</v>
      </c>
      <c r="I19" s="13">
        <f t="shared" si="2"/>
        <v>3.8461538461538463</v>
      </c>
      <c r="J19" s="12">
        <v>3</v>
      </c>
      <c r="K19" s="13">
        <f t="shared" si="3"/>
        <v>11.538461538461538</v>
      </c>
      <c r="L19" s="12">
        <v>2</v>
      </c>
      <c r="M19" s="13">
        <f t="shared" si="4"/>
        <v>7.6923076923076925</v>
      </c>
      <c r="N19" s="12">
        <v>3</v>
      </c>
      <c r="O19" s="13">
        <f t="shared" si="5"/>
        <v>11.538461538461538</v>
      </c>
      <c r="P19" s="12">
        <v>0</v>
      </c>
      <c r="Q19" s="13">
        <f t="shared" si="6"/>
        <v>0</v>
      </c>
      <c r="R19" s="12">
        <v>0</v>
      </c>
      <c r="S19" s="13">
        <f t="shared" si="7"/>
        <v>0</v>
      </c>
      <c r="T19" s="12">
        <v>1</v>
      </c>
      <c r="U19" s="13">
        <f t="shared" si="8"/>
        <v>3.8461538461538463</v>
      </c>
      <c r="V19" s="12">
        <v>3</v>
      </c>
      <c r="W19" s="13">
        <f t="shared" si="9"/>
        <v>11.538461538461538</v>
      </c>
      <c r="X19" s="12">
        <v>2</v>
      </c>
      <c r="Y19" s="13">
        <f t="shared" si="10"/>
        <v>7.6923076923076925</v>
      </c>
      <c r="Z19" s="12">
        <v>5</v>
      </c>
      <c r="AA19" s="13">
        <f t="shared" si="11"/>
        <v>19.23076923076923</v>
      </c>
      <c r="AB19" s="91">
        <v>0</v>
      </c>
      <c r="AC19" s="91"/>
    </row>
    <row r="20" spans="2:29" ht="23.25" x14ac:dyDescent="0.25">
      <c r="B20" s="14" t="s">
        <v>6</v>
      </c>
      <c r="C20" s="14">
        <v>18</v>
      </c>
      <c r="D20" s="12">
        <v>5</v>
      </c>
      <c r="E20" s="13">
        <f t="shared" si="0"/>
        <v>27.777777777777779</v>
      </c>
      <c r="F20" s="12">
        <v>4</v>
      </c>
      <c r="G20" s="13">
        <f t="shared" si="1"/>
        <v>22.222222222222221</v>
      </c>
      <c r="H20" s="12">
        <v>0</v>
      </c>
      <c r="I20" s="13">
        <f t="shared" si="2"/>
        <v>0</v>
      </c>
      <c r="J20" s="12">
        <v>1</v>
      </c>
      <c r="K20" s="13">
        <f t="shared" si="3"/>
        <v>5.5555555555555554</v>
      </c>
      <c r="L20" s="12">
        <v>1</v>
      </c>
      <c r="M20" s="13">
        <f t="shared" si="4"/>
        <v>5.5555555555555554</v>
      </c>
      <c r="N20" s="12">
        <v>1</v>
      </c>
      <c r="O20" s="13">
        <f t="shared" si="5"/>
        <v>5.5555555555555554</v>
      </c>
      <c r="P20" s="12">
        <v>0</v>
      </c>
      <c r="Q20" s="13">
        <f t="shared" si="6"/>
        <v>0</v>
      </c>
      <c r="R20" s="12">
        <v>0</v>
      </c>
      <c r="S20" s="13">
        <f t="shared" si="7"/>
        <v>0</v>
      </c>
      <c r="T20" s="12">
        <v>0</v>
      </c>
      <c r="U20" s="13">
        <f t="shared" si="8"/>
        <v>0</v>
      </c>
      <c r="V20" s="12">
        <v>0</v>
      </c>
      <c r="W20" s="13">
        <f t="shared" si="9"/>
        <v>0</v>
      </c>
      <c r="X20" s="12">
        <v>2</v>
      </c>
      <c r="Y20" s="13">
        <f t="shared" si="10"/>
        <v>11.111111111111111</v>
      </c>
      <c r="Z20" s="12">
        <v>4</v>
      </c>
      <c r="AA20" s="13">
        <f t="shared" si="11"/>
        <v>22.222222222222221</v>
      </c>
      <c r="AB20" s="91">
        <v>0</v>
      </c>
      <c r="AC20" s="91"/>
    </row>
    <row r="21" spans="2:29" ht="23.25" x14ac:dyDescent="0.25">
      <c r="B21" s="14" t="s">
        <v>7</v>
      </c>
      <c r="C21" s="14">
        <v>31</v>
      </c>
      <c r="D21" s="12">
        <v>8</v>
      </c>
      <c r="E21" s="13">
        <f t="shared" si="0"/>
        <v>25.806451612903224</v>
      </c>
      <c r="F21" s="12">
        <v>3</v>
      </c>
      <c r="G21" s="13">
        <f t="shared" si="1"/>
        <v>9.67741935483871</v>
      </c>
      <c r="H21" s="12">
        <v>2</v>
      </c>
      <c r="I21" s="13">
        <f t="shared" si="2"/>
        <v>6.4516129032258061</v>
      </c>
      <c r="J21" s="12">
        <v>3</v>
      </c>
      <c r="K21" s="13">
        <f t="shared" si="3"/>
        <v>9.67741935483871</v>
      </c>
      <c r="L21" s="12">
        <v>0</v>
      </c>
      <c r="M21" s="13">
        <f t="shared" si="4"/>
        <v>0</v>
      </c>
      <c r="N21" s="12">
        <v>1</v>
      </c>
      <c r="O21" s="13">
        <f t="shared" si="5"/>
        <v>3.225806451612903</v>
      </c>
      <c r="P21" s="12">
        <v>1</v>
      </c>
      <c r="Q21" s="13">
        <f t="shared" si="6"/>
        <v>3.225806451612903</v>
      </c>
      <c r="R21" s="12">
        <v>4</v>
      </c>
      <c r="S21" s="13">
        <f t="shared" si="7"/>
        <v>12.903225806451612</v>
      </c>
      <c r="T21" s="12">
        <v>0</v>
      </c>
      <c r="U21" s="13">
        <f t="shared" si="8"/>
        <v>0</v>
      </c>
      <c r="V21" s="12">
        <v>1</v>
      </c>
      <c r="W21" s="13">
        <f t="shared" si="9"/>
        <v>3.225806451612903</v>
      </c>
      <c r="X21" s="12">
        <v>5</v>
      </c>
      <c r="Y21" s="13">
        <f t="shared" si="10"/>
        <v>16.129032258064516</v>
      </c>
      <c r="Z21" s="12">
        <v>3</v>
      </c>
      <c r="AA21" s="13">
        <f t="shared" si="11"/>
        <v>9.67741935483871</v>
      </c>
      <c r="AB21" s="91">
        <v>0</v>
      </c>
      <c r="AC21" s="91"/>
    </row>
    <row r="22" spans="2:29" ht="23.25" x14ac:dyDescent="0.25">
      <c r="B22" s="14" t="s">
        <v>8</v>
      </c>
      <c r="C22" s="14">
        <v>16</v>
      </c>
      <c r="D22" s="12">
        <v>2</v>
      </c>
      <c r="E22" s="13">
        <f t="shared" si="0"/>
        <v>12.5</v>
      </c>
      <c r="F22" s="12">
        <v>0</v>
      </c>
      <c r="G22" s="13">
        <f t="shared" si="1"/>
        <v>0</v>
      </c>
      <c r="H22" s="12">
        <v>1</v>
      </c>
      <c r="I22" s="13">
        <f t="shared" si="2"/>
        <v>6.25</v>
      </c>
      <c r="J22" s="12">
        <v>1</v>
      </c>
      <c r="K22" s="13">
        <f t="shared" si="3"/>
        <v>6.25</v>
      </c>
      <c r="L22" s="12">
        <v>4</v>
      </c>
      <c r="M22" s="13">
        <f t="shared" si="4"/>
        <v>25</v>
      </c>
      <c r="N22" s="12">
        <v>1</v>
      </c>
      <c r="O22" s="13">
        <f t="shared" si="5"/>
        <v>6.25</v>
      </c>
      <c r="P22" s="12">
        <v>0</v>
      </c>
      <c r="Q22" s="13">
        <f t="shared" si="6"/>
        <v>0</v>
      </c>
      <c r="R22" s="12">
        <v>2</v>
      </c>
      <c r="S22" s="13">
        <f t="shared" si="7"/>
        <v>12.5</v>
      </c>
      <c r="T22" s="12">
        <v>1</v>
      </c>
      <c r="U22" s="13">
        <f t="shared" si="8"/>
        <v>6.25</v>
      </c>
      <c r="V22" s="12">
        <v>1</v>
      </c>
      <c r="W22" s="13">
        <f t="shared" si="9"/>
        <v>6.25</v>
      </c>
      <c r="X22" s="12">
        <v>0</v>
      </c>
      <c r="Y22" s="13">
        <f t="shared" si="10"/>
        <v>0</v>
      </c>
      <c r="Z22" s="12">
        <v>3</v>
      </c>
      <c r="AA22" s="13">
        <f t="shared" si="11"/>
        <v>18.75</v>
      </c>
      <c r="AB22" s="91">
        <v>0</v>
      </c>
      <c r="AC22" s="91"/>
    </row>
    <row r="23" spans="2:29" ht="23.25" x14ac:dyDescent="0.25">
      <c r="B23" s="14" t="s">
        <v>9</v>
      </c>
      <c r="C23" s="14">
        <v>25</v>
      </c>
      <c r="D23" s="12">
        <v>4</v>
      </c>
      <c r="E23" s="13">
        <f t="shared" si="0"/>
        <v>16</v>
      </c>
      <c r="F23" s="12">
        <v>4</v>
      </c>
      <c r="G23" s="13">
        <f t="shared" si="1"/>
        <v>16</v>
      </c>
      <c r="H23" s="12">
        <v>1</v>
      </c>
      <c r="I23" s="13">
        <f t="shared" si="2"/>
        <v>4</v>
      </c>
      <c r="J23" s="12">
        <v>1</v>
      </c>
      <c r="K23" s="13">
        <f t="shared" si="3"/>
        <v>4</v>
      </c>
      <c r="L23" s="12">
        <v>0</v>
      </c>
      <c r="M23" s="13">
        <f t="shared" si="4"/>
        <v>0</v>
      </c>
      <c r="N23" s="12">
        <v>2</v>
      </c>
      <c r="O23" s="13">
        <f t="shared" si="5"/>
        <v>8</v>
      </c>
      <c r="P23" s="12">
        <v>1</v>
      </c>
      <c r="Q23" s="13">
        <f t="shared" si="6"/>
        <v>4</v>
      </c>
      <c r="R23" s="12">
        <v>2</v>
      </c>
      <c r="S23" s="13">
        <f t="shared" si="7"/>
        <v>8</v>
      </c>
      <c r="T23" s="12">
        <v>0</v>
      </c>
      <c r="U23" s="13">
        <f t="shared" si="8"/>
        <v>0</v>
      </c>
      <c r="V23" s="12">
        <v>2</v>
      </c>
      <c r="W23" s="13">
        <f t="shared" si="9"/>
        <v>8</v>
      </c>
      <c r="X23" s="12">
        <v>5</v>
      </c>
      <c r="Y23" s="13">
        <f t="shared" si="10"/>
        <v>20</v>
      </c>
      <c r="Z23" s="12">
        <v>3</v>
      </c>
      <c r="AA23" s="13">
        <f t="shared" si="11"/>
        <v>12</v>
      </c>
      <c r="AB23" s="91">
        <v>0</v>
      </c>
      <c r="AC23" s="91"/>
    </row>
    <row r="24" spans="2:29" ht="23.25" x14ac:dyDescent="0.25">
      <c r="B24" s="14" t="s">
        <v>10</v>
      </c>
      <c r="C24" s="14">
        <v>17</v>
      </c>
      <c r="D24" s="12">
        <v>3</v>
      </c>
      <c r="E24" s="13">
        <f t="shared" si="0"/>
        <v>17.647058823529413</v>
      </c>
      <c r="F24" s="12">
        <v>4</v>
      </c>
      <c r="G24" s="13">
        <f t="shared" si="1"/>
        <v>23.529411764705884</v>
      </c>
      <c r="H24" s="12">
        <v>0</v>
      </c>
      <c r="I24" s="13">
        <f t="shared" si="2"/>
        <v>0</v>
      </c>
      <c r="J24" s="12">
        <v>0</v>
      </c>
      <c r="K24" s="13">
        <f t="shared" si="3"/>
        <v>0</v>
      </c>
      <c r="L24" s="12">
        <v>1</v>
      </c>
      <c r="M24" s="13">
        <f t="shared" si="4"/>
        <v>5.882352941176471</v>
      </c>
      <c r="N24" s="12">
        <v>1</v>
      </c>
      <c r="O24" s="13">
        <f t="shared" si="5"/>
        <v>5.882352941176471</v>
      </c>
      <c r="P24" s="12">
        <v>2</v>
      </c>
      <c r="Q24" s="13">
        <f t="shared" si="6"/>
        <v>11.764705882352942</v>
      </c>
      <c r="R24" s="12">
        <v>0</v>
      </c>
      <c r="S24" s="13">
        <f t="shared" si="7"/>
        <v>0</v>
      </c>
      <c r="T24" s="12">
        <v>2</v>
      </c>
      <c r="U24" s="13">
        <f t="shared" si="8"/>
        <v>11.764705882352942</v>
      </c>
      <c r="V24" s="12">
        <v>2</v>
      </c>
      <c r="W24" s="13">
        <f t="shared" si="9"/>
        <v>11.764705882352942</v>
      </c>
      <c r="X24" s="12">
        <v>0</v>
      </c>
      <c r="Y24" s="13">
        <f t="shared" si="10"/>
        <v>0</v>
      </c>
      <c r="Z24" s="12">
        <v>2</v>
      </c>
      <c r="AA24" s="13">
        <f t="shared" si="11"/>
        <v>11.764705882352942</v>
      </c>
      <c r="AB24" s="91">
        <v>0</v>
      </c>
      <c r="AC24" s="91"/>
    </row>
    <row r="25" spans="2:29" ht="23.25" x14ac:dyDescent="0.25">
      <c r="B25" s="14" t="s">
        <v>11</v>
      </c>
      <c r="C25" s="14">
        <v>12</v>
      </c>
      <c r="D25" s="12">
        <v>2</v>
      </c>
      <c r="E25" s="13">
        <f t="shared" si="0"/>
        <v>16.666666666666668</v>
      </c>
      <c r="F25" s="12">
        <v>3</v>
      </c>
      <c r="G25" s="13">
        <f t="shared" si="1"/>
        <v>25</v>
      </c>
      <c r="H25" s="12">
        <v>1</v>
      </c>
      <c r="I25" s="13">
        <f t="shared" si="2"/>
        <v>8.3333333333333339</v>
      </c>
      <c r="J25" s="12">
        <v>0</v>
      </c>
      <c r="K25" s="13">
        <f t="shared" si="3"/>
        <v>0</v>
      </c>
      <c r="L25" s="12">
        <v>0</v>
      </c>
      <c r="M25" s="13">
        <f t="shared" si="4"/>
        <v>0</v>
      </c>
      <c r="N25" s="12">
        <v>0</v>
      </c>
      <c r="O25" s="13">
        <f t="shared" si="5"/>
        <v>0</v>
      </c>
      <c r="P25" s="12">
        <v>1</v>
      </c>
      <c r="Q25" s="13">
        <f t="shared" si="6"/>
        <v>8.3333333333333339</v>
      </c>
      <c r="R25" s="12">
        <v>0</v>
      </c>
      <c r="S25" s="13">
        <f t="shared" si="7"/>
        <v>0</v>
      </c>
      <c r="T25" s="12">
        <v>1</v>
      </c>
      <c r="U25" s="13">
        <f t="shared" si="8"/>
        <v>8.3333333333333339</v>
      </c>
      <c r="V25" s="12">
        <v>1</v>
      </c>
      <c r="W25" s="13">
        <f t="shared" si="9"/>
        <v>8.3333333333333339</v>
      </c>
      <c r="X25" s="12">
        <v>1</v>
      </c>
      <c r="Y25" s="13">
        <f t="shared" si="10"/>
        <v>8.3333333333333339</v>
      </c>
      <c r="Z25" s="12">
        <v>2</v>
      </c>
      <c r="AA25" s="13">
        <f t="shared" si="11"/>
        <v>16.666666666666668</v>
      </c>
      <c r="AB25" s="91">
        <v>0</v>
      </c>
      <c r="AC25" s="91"/>
    </row>
    <row r="26" spans="2:29" ht="23.25" x14ac:dyDescent="0.25">
      <c r="B26" s="14" t="s">
        <v>12</v>
      </c>
      <c r="C26" s="14">
        <v>10</v>
      </c>
      <c r="D26" s="12">
        <v>3</v>
      </c>
      <c r="E26" s="13">
        <f t="shared" si="0"/>
        <v>30</v>
      </c>
      <c r="F26" s="12">
        <v>2</v>
      </c>
      <c r="G26" s="13">
        <f t="shared" si="1"/>
        <v>20</v>
      </c>
      <c r="H26" s="12">
        <v>1</v>
      </c>
      <c r="I26" s="13">
        <f t="shared" si="2"/>
        <v>10</v>
      </c>
      <c r="J26" s="12">
        <v>1</v>
      </c>
      <c r="K26" s="13">
        <f t="shared" si="3"/>
        <v>10</v>
      </c>
      <c r="L26" s="12">
        <v>0</v>
      </c>
      <c r="M26" s="13">
        <f t="shared" si="4"/>
        <v>0</v>
      </c>
      <c r="N26" s="12">
        <v>0</v>
      </c>
      <c r="O26" s="13">
        <f t="shared" si="5"/>
        <v>0</v>
      </c>
      <c r="P26" s="12">
        <v>0</v>
      </c>
      <c r="Q26" s="13">
        <f t="shared" si="6"/>
        <v>0</v>
      </c>
      <c r="R26" s="12">
        <v>1</v>
      </c>
      <c r="S26" s="13">
        <f t="shared" si="7"/>
        <v>10</v>
      </c>
      <c r="T26" s="12">
        <v>0</v>
      </c>
      <c r="U26" s="13">
        <f t="shared" si="8"/>
        <v>0</v>
      </c>
      <c r="V26" s="12">
        <v>1</v>
      </c>
      <c r="W26" s="13">
        <f t="shared" si="9"/>
        <v>10</v>
      </c>
      <c r="X26" s="12">
        <v>1</v>
      </c>
      <c r="Y26" s="13">
        <f t="shared" si="10"/>
        <v>10</v>
      </c>
      <c r="Z26" s="12">
        <v>0</v>
      </c>
      <c r="AA26" s="13">
        <f t="shared" si="11"/>
        <v>0</v>
      </c>
      <c r="AB26" s="91">
        <v>0</v>
      </c>
      <c r="AC26" s="91"/>
    </row>
    <row r="27" spans="2:29" ht="23.25" x14ac:dyDescent="0.25">
      <c r="B27" s="14" t="s">
        <v>13</v>
      </c>
      <c r="C27" s="14">
        <v>20</v>
      </c>
      <c r="D27" s="12">
        <v>2</v>
      </c>
      <c r="E27" s="13">
        <f t="shared" si="0"/>
        <v>10</v>
      </c>
      <c r="F27" s="12">
        <v>3</v>
      </c>
      <c r="G27" s="13">
        <f t="shared" si="1"/>
        <v>15</v>
      </c>
      <c r="H27" s="12">
        <v>1</v>
      </c>
      <c r="I27" s="13">
        <f t="shared" si="2"/>
        <v>5</v>
      </c>
      <c r="J27" s="12">
        <v>2</v>
      </c>
      <c r="K27" s="13">
        <f t="shared" si="3"/>
        <v>10</v>
      </c>
      <c r="L27" s="12">
        <v>1</v>
      </c>
      <c r="M27" s="13">
        <f t="shared" si="4"/>
        <v>5</v>
      </c>
      <c r="N27" s="12">
        <v>0</v>
      </c>
      <c r="O27" s="13">
        <f t="shared" si="5"/>
        <v>0</v>
      </c>
      <c r="P27" s="12">
        <v>1</v>
      </c>
      <c r="Q27" s="13">
        <f t="shared" si="6"/>
        <v>5</v>
      </c>
      <c r="R27" s="12">
        <v>3</v>
      </c>
      <c r="S27" s="13">
        <f t="shared" si="7"/>
        <v>15</v>
      </c>
      <c r="T27" s="12">
        <v>3</v>
      </c>
      <c r="U27" s="13">
        <f t="shared" si="8"/>
        <v>15</v>
      </c>
      <c r="V27" s="12">
        <v>1</v>
      </c>
      <c r="W27" s="13">
        <f t="shared" si="9"/>
        <v>5</v>
      </c>
      <c r="X27" s="12">
        <v>0</v>
      </c>
      <c r="Y27" s="13">
        <f t="shared" si="10"/>
        <v>0</v>
      </c>
      <c r="Z27" s="12">
        <v>3</v>
      </c>
      <c r="AA27" s="13">
        <f t="shared" si="11"/>
        <v>15</v>
      </c>
      <c r="AB27" s="91">
        <v>0</v>
      </c>
      <c r="AC27" s="91"/>
    </row>
    <row r="28" spans="2:29" ht="23.25" x14ac:dyDescent="0.25">
      <c r="B28" s="14" t="s">
        <v>14</v>
      </c>
      <c r="C28" s="14">
        <v>16</v>
      </c>
      <c r="D28" s="12">
        <v>3</v>
      </c>
      <c r="E28" s="13">
        <f t="shared" si="0"/>
        <v>18.75</v>
      </c>
      <c r="F28" s="12">
        <v>7</v>
      </c>
      <c r="G28" s="13">
        <f t="shared" si="1"/>
        <v>43.75</v>
      </c>
      <c r="H28" s="12">
        <v>0</v>
      </c>
      <c r="I28" s="13">
        <f t="shared" si="2"/>
        <v>0</v>
      </c>
      <c r="J28" s="12">
        <v>1</v>
      </c>
      <c r="K28" s="13">
        <f t="shared" si="3"/>
        <v>6.25</v>
      </c>
      <c r="L28" s="12">
        <v>1</v>
      </c>
      <c r="M28" s="13">
        <f t="shared" si="4"/>
        <v>6.25</v>
      </c>
      <c r="N28" s="12">
        <v>0</v>
      </c>
      <c r="O28" s="13">
        <f t="shared" si="5"/>
        <v>0</v>
      </c>
      <c r="P28" s="12">
        <v>0</v>
      </c>
      <c r="Q28" s="13">
        <f t="shared" si="6"/>
        <v>0</v>
      </c>
      <c r="R28" s="12">
        <v>0</v>
      </c>
      <c r="S28" s="13">
        <f t="shared" si="7"/>
        <v>0</v>
      </c>
      <c r="T28" s="12">
        <v>0</v>
      </c>
      <c r="U28" s="13">
        <f t="shared" si="8"/>
        <v>0</v>
      </c>
      <c r="V28" s="12">
        <v>2</v>
      </c>
      <c r="W28" s="13">
        <f t="shared" si="9"/>
        <v>12.5</v>
      </c>
      <c r="X28" s="12">
        <v>0</v>
      </c>
      <c r="Y28" s="13">
        <f t="shared" si="10"/>
        <v>0</v>
      </c>
      <c r="Z28" s="12">
        <v>2</v>
      </c>
      <c r="AA28" s="13">
        <f t="shared" si="11"/>
        <v>12.5</v>
      </c>
      <c r="AB28" s="91">
        <v>0</v>
      </c>
      <c r="AC28" s="91"/>
    </row>
    <row r="29" spans="2:29" ht="23.25" x14ac:dyDescent="0.25">
      <c r="B29" s="14" t="s">
        <v>15</v>
      </c>
      <c r="C29" s="14">
        <v>16</v>
      </c>
      <c r="D29" s="12">
        <v>1</v>
      </c>
      <c r="E29" s="13">
        <f t="shared" si="0"/>
        <v>6.25</v>
      </c>
      <c r="F29" s="12">
        <v>5</v>
      </c>
      <c r="G29" s="13">
        <f t="shared" si="1"/>
        <v>31.25</v>
      </c>
      <c r="H29" s="12">
        <v>3</v>
      </c>
      <c r="I29" s="13">
        <f t="shared" si="2"/>
        <v>18.75</v>
      </c>
      <c r="J29" s="12">
        <v>2</v>
      </c>
      <c r="K29" s="13">
        <f t="shared" si="3"/>
        <v>12.5</v>
      </c>
      <c r="L29" s="12">
        <v>2</v>
      </c>
      <c r="M29" s="13">
        <f t="shared" si="4"/>
        <v>12.5</v>
      </c>
      <c r="N29" s="12">
        <v>1</v>
      </c>
      <c r="O29" s="13">
        <f t="shared" si="5"/>
        <v>6.25</v>
      </c>
      <c r="P29" s="12">
        <v>0</v>
      </c>
      <c r="Q29" s="13">
        <f t="shared" si="6"/>
        <v>0</v>
      </c>
      <c r="R29" s="12">
        <v>0</v>
      </c>
      <c r="S29" s="13">
        <f t="shared" si="7"/>
        <v>0</v>
      </c>
      <c r="T29" s="12">
        <v>0</v>
      </c>
      <c r="U29" s="13">
        <f t="shared" si="8"/>
        <v>0</v>
      </c>
      <c r="V29" s="12">
        <v>1</v>
      </c>
      <c r="W29" s="13">
        <f t="shared" si="9"/>
        <v>6.25</v>
      </c>
      <c r="X29" s="12">
        <v>0</v>
      </c>
      <c r="Y29" s="13">
        <f t="shared" si="10"/>
        <v>0</v>
      </c>
      <c r="Z29" s="12">
        <v>1</v>
      </c>
      <c r="AA29" s="13">
        <f t="shared" si="11"/>
        <v>6.25</v>
      </c>
      <c r="AB29" s="91">
        <v>0</v>
      </c>
      <c r="AC29" s="91"/>
    </row>
    <row r="30" spans="2:29" ht="23.25" x14ac:dyDescent="0.25">
      <c r="B30" s="14" t="s">
        <v>5</v>
      </c>
      <c r="C30" s="14">
        <f>SUM(C16:C29)</f>
        <v>289</v>
      </c>
      <c r="D30" s="12">
        <f>SUM(D16:D29)</f>
        <v>49</v>
      </c>
      <c r="E30" s="13">
        <f>(D30*100)/C30</f>
        <v>16.955017301038062</v>
      </c>
      <c r="F30" s="12">
        <f>SUM(F16:F29)</f>
        <v>57</v>
      </c>
      <c r="G30" s="13">
        <f>(F30*100)/C30</f>
        <v>19.72318339100346</v>
      </c>
      <c r="H30" s="12">
        <f>SUM(H16:H29)</f>
        <v>14</v>
      </c>
      <c r="I30" s="13">
        <f>(H30*100)/C30</f>
        <v>4.844290657439446</v>
      </c>
      <c r="J30" s="12">
        <f>SUM(J16:J29)</f>
        <v>20</v>
      </c>
      <c r="K30" s="13">
        <f>(J30*100)/C30</f>
        <v>6.9204152249134951</v>
      </c>
      <c r="L30" s="12">
        <f>SUM(L16:L29)</f>
        <v>15</v>
      </c>
      <c r="M30" s="13">
        <f>(L30*100)/C30</f>
        <v>5.1903114186851207</v>
      </c>
      <c r="N30" s="12">
        <f>SUM(N16:N29)</f>
        <v>13</v>
      </c>
      <c r="O30" s="13">
        <f>(N30*100)/C30</f>
        <v>4.4982698961937713</v>
      </c>
      <c r="P30" s="12">
        <f>SUM(P16:P29)</f>
        <v>10</v>
      </c>
      <c r="Q30" s="13">
        <f>(P30*100)/C30</f>
        <v>3.4602076124567476</v>
      </c>
      <c r="R30" s="12">
        <f>SUM(R16:R29)</f>
        <v>17</v>
      </c>
      <c r="S30" s="13">
        <f>(R30*100)/C30</f>
        <v>5.882352941176471</v>
      </c>
      <c r="T30" s="12">
        <f>SUM(T16:T29)</f>
        <v>14</v>
      </c>
      <c r="U30" s="13">
        <f>(T30*100)/C30</f>
        <v>4.844290657439446</v>
      </c>
      <c r="V30" s="12">
        <f>SUM(V16:V29)</f>
        <v>20</v>
      </c>
      <c r="W30" s="13">
        <f>(V30*100)/C30</f>
        <v>6.9204152249134951</v>
      </c>
      <c r="X30" s="12">
        <f>SUM(X16:X29)</f>
        <v>27</v>
      </c>
      <c r="Y30" s="13">
        <f>(X30*100)/C30</f>
        <v>9.3425605536332181</v>
      </c>
      <c r="Z30" s="12">
        <f>SUM(Z16:Z29)</f>
        <v>33</v>
      </c>
      <c r="AA30" s="13">
        <f>(Z30*100)/C30</f>
        <v>11.418685121107266</v>
      </c>
      <c r="AB30" s="91">
        <f>SUM(AB16:AB29)</f>
        <v>0</v>
      </c>
      <c r="AC30" s="91"/>
    </row>
    <row r="31" spans="2:29" ht="23.25" x14ac:dyDescent="0.35">
      <c r="B31" s="16"/>
      <c r="C31" s="16"/>
      <c r="D31" s="117">
        <f>E30+G30</f>
        <v>36.678200692041521</v>
      </c>
      <c r="E31" s="117"/>
      <c r="F31" s="117"/>
      <c r="G31" s="117"/>
      <c r="H31" s="118">
        <f>I30+K30</f>
        <v>11.764705882352942</v>
      </c>
      <c r="I31" s="118"/>
      <c r="J31" s="118"/>
      <c r="K31" s="118"/>
      <c r="L31" s="117">
        <f>(M30+O30)+Q30</f>
        <v>13.148788927335639</v>
      </c>
      <c r="M31" s="117"/>
      <c r="N31" s="117"/>
      <c r="O31" s="117"/>
      <c r="P31" s="117"/>
      <c r="Q31" s="117"/>
      <c r="R31" s="118">
        <f>(S30+U30)+W30</f>
        <v>17.647058823529413</v>
      </c>
      <c r="S31" s="118"/>
      <c r="T31" s="118"/>
      <c r="U31" s="118"/>
      <c r="V31" s="118"/>
      <c r="W31" s="118"/>
      <c r="X31" s="117">
        <f>Y30+AA30</f>
        <v>20.761245674740486</v>
      </c>
      <c r="Y31" s="117"/>
      <c r="Z31" s="117"/>
      <c r="AA31" s="117"/>
      <c r="AB31" s="118">
        <f>(AB30*100)/C30</f>
        <v>0</v>
      </c>
      <c r="AC31" s="118"/>
    </row>
    <row r="32" spans="2:29" ht="21" x14ac:dyDescent="0.35"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5" spans="2:29" ht="26.25" x14ac:dyDescent="0.4">
      <c r="B35" s="115" t="s">
        <v>56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2:29" ht="26.25" x14ac:dyDescent="0.4">
      <c r="B36" s="82" t="s">
        <v>51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2:29" ht="23.25" x14ac:dyDescent="0.25">
      <c r="B37" s="84" t="s">
        <v>30</v>
      </c>
      <c r="C37" s="86" t="s">
        <v>16</v>
      </c>
      <c r="D37" s="113" t="s">
        <v>17</v>
      </c>
      <c r="E37" s="113"/>
      <c r="F37" s="114" t="s">
        <v>18</v>
      </c>
      <c r="G37" s="114"/>
      <c r="H37" s="91" t="s">
        <v>19</v>
      </c>
      <c r="I37" s="91"/>
      <c r="J37" s="91" t="s">
        <v>20</v>
      </c>
      <c r="K37" s="91"/>
      <c r="L37" s="113" t="s">
        <v>21</v>
      </c>
      <c r="M37" s="113"/>
      <c r="N37" s="113" t="s">
        <v>22</v>
      </c>
      <c r="O37" s="113"/>
      <c r="P37" s="113" t="s">
        <v>23</v>
      </c>
      <c r="Q37" s="113"/>
      <c r="R37" s="91" t="s">
        <v>24</v>
      </c>
      <c r="S37" s="91"/>
      <c r="T37" s="91" t="s">
        <v>25</v>
      </c>
      <c r="U37" s="91"/>
      <c r="V37" s="91" t="s">
        <v>26</v>
      </c>
      <c r="W37" s="91"/>
      <c r="X37" s="113" t="s">
        <v>27</v>
      </c>
      <c r="Y37" s="113"/>
      <c r="Z37" s="113" t="s">
        <v>28</v>
      </c>
      <c r="AA37" s="113"/>
      <c r="AB37" s="91" t="s">
        <v>29</v>
      </c>
      <c r="AC37" s="91"/>
    </row>
    <row r="38" spans="2:29" ht="23.25" x14ac:dyDescent="0.25">
      <c r="B38" s="85"/>
      <c r="C38" s="87"/>
      <c r="D38" s="12" t="s">
        <v>31</v>
      </c>
      <c r="E38" s="14" t="s">
        <v>32</v>
      </c>
      <c r="F38" s="12" t="s">
        <v>31</v>
      </c>
      <c r="G38" s="14" t="s">
        <v>32</v>
      </c>
      <c r="H38" s="12" t="s">
        <v>31</v>
      </c>
      <c r="I38" s="14" t="s">
        <v>32</v>
      </c>
      <c r="J38" s="12" t="s">
        <v>31</v>
      </c>
      <c r="K38" s="14" t="s">
        <v>32</v>
      </c>
      <c r="L38" s="12" t="s">
        <v>31</v>
      </c>
      <c r="M38" s="14" t="s">
        <v>32</v>
      </c>
      <c r="N38" s="12" t="s">
        <v>31</v>
      </c>
      <c r="O38" s="14" t="s">
        <v>32</v>
      </c>
      <c r="P38" s="12" t="s">
        <v>31</v>
      </c>
      <c r="Q38" s="14" t="s">
        <v>32</v>
      </c>
      <c r="R38" s="12" t="s">
        <v>31</v>
      </c>
      <c r="S38" s="14" t="s">
        <v>32</v>
      </c>
      <c r="T38" s="12" t="s">
        <v>31</v>
      </c>
      <c r="U38" s="14" t="s">
        <v>32</v>
      </c>
      <c r="V38" s="12" t="s">
        <v>31</v>
      </c>
      <c r="W38" s="14" t="s">
        <v>32</v>
      </c>
      <c r="X38" s="12" t="s">
        <v>31</v>
      </c>
      <c r="Y38" s="14" t="s">
        <v>32</v>
      </c>
      <c r="Z38" s="12" t="s">
        <v>31</v>
      </c>
      <c r="AA38" s="14" t="s">
        <v>32</v>
      </c>
      <c r="AB38" s="91"/>
      <c r="AC38" s="91"/>
    </row>
    <row r="39" spans="2:29" ht="23.25" x14ac:dyDescent="0.25">
      <c r="B39" s="14">
        <v>2021</v>
      </c>
      <c r="C39" s="14">
        <v>359</v>
      </c>
      <c r="D39" s="12">
        <v>68</v>
      </c>
      <c r="E39" s="13">
        <v>18.940000000000001</v>
      </c>
      <c r="F39" s="12">
        <v>95</v>
      </c>
      <c r="G39" s="13">
        <v>26.46</v>
      </c>
      <c r="H39" s="12">
        <v>4</v>
      </c>
      <c r="I39" s="13">
        <v>1.1100000000000001</v>
      </c>
      <c r="J39" s="12">
        <v>9</v>
      </c>
      <c r="K39" s="13">
        <v>2.5</v>
      </c>
      <c r="L39" s="12">
        <v>21</v>
      </c>
      <c r="M39" s="13">
        <v>5.84</v>
      </c>
      <c r="N39" s="12">
        <v>8</v>
      </c>
      <c r="O39" s="13">
        <v>2.2200000000000002</v>
      </c>
      <c r="P39" s="12">
        <v>12</v>
      </c>
      <c r="Q39" s="13">
        <v>3.34</v>
      </c>
      <c r="R39" s="12">
        <v>10</v>
      </c>
      <c r="S39" s="13">
        <v>2.78</v>
      </c>
      <c r="T39" s="12">
        <v>17</v>
      </c>
      <c r="U39" s="13">
        <v>4.7300000000000004</v>
      </c>
      <c r="V39" s="12">
        <v>17</v>
      </c>
      <c r="W39" s="13">
        <v>4.7300000000000004</v>
      </c>
      <c r="X39" s="12">
        <v>17</v>
      </c>
      <c r="Y39" s="13">
        <v>4.7300000000000004</v>
      </c>
      <c r="Z39" s="12">
        <v>81</v>
      </c>
      <c r="AA39" s="13">
        <v>22.56</v>
      </c>
      <c r="AB39" s="91">
        <v>2</v>
      </c>
      <c r="AC39" s="91"/>
    </row>
    <row r="40" spans="2:29" ht="23.25" x14ac:dyDescent="0.25">
      <c r="B40" s="14">
        <v>2022</v>
      </c>
      <c r="C40" s="14">
        <v>289</v>
      </c>
      <c r="D40" s="12">
        <v>49</v>
      </c>
      <c r="E40" s="13">
        <v>16.96</v>
      </c>
      <c r="F40" s="12">
        <v>57</v>
      </c>
      <c r="G40" s="13">
        <v>19.72</v>
      </c>
      <c r="H40" s="12">
        <v>14</v>
      </c>
      <c r="I40" s="13">
        <v>4.84</v>
      </c>
      <c r="J40" s="12">
        <v>20</v>
      </c>
      <c r="K40" s="13">
        <v>6.92</v>
      </c>
      <c r="L40" s="12">
        <v>15</v>
      </c>
      <c r="M40" s="13">
        <v>5.19</v>
      </c>
      <c r="N40" s="12">
        <v>13</v>
      </c>
      <c r="O40" s="13">
        <v>4.5</v>
      </c>
      <c r="P40" s="12">
        <v>10</v>
      </c>
      <c r="Q40" s="13">
        <v>3.46</v>
      </c>
      <c r="R40" s="12">
        <v>17</v>
      </c>
      <c r="S40" s="13">
        <v>5.88</v>
      </c>
      <c r="T40" s="12">
        <v>14</v>
      </c>
      <c r="U40" s="13">
        <v>4.84</v>
      </c>
      <c r="V40" s="12">
        <v>20</v>
      </c>
      <c r="W40" s="13">
        <v>6.92</v>
      </c>
      <c r="X40" s="12">
        <v>27</v>
      </c>
      <c r="Y40" s="13">
        <v>9.34</v>
      </c>
      <c r="Z40" s="12">
        <v>33</v>
      </c>
      <c r="AA40" s="13">
        <v>11.42</v>
      </c>
      <c r="AB40" s="91">
        <v>0</v>
      </c>
      <c r="AC40" s="91"/>
    </row>
    <row r="41" spans="2:29" ht="23.25" x14ac:dyDescent="0.25">
      <c r="B41" s="14" t="s">
        <v>45</v>
      </c>
      <c r="C41" s="14"/>
      <c r="D41" s="12"/>
      <c r="E41" s="13">
        <f>E40-E39</f>
        <v>-1.9800000000000004</v>
      </c>
      <c r="F41" s="38"/>
      <c r="G41" s="13">
        <f t="shared" ref="G41:AA41" si="12">G40-G39</f>
        <v>-6.740000000000002</v>
      </c>
      <c r="H41" s="38"/>
      <c r="I41" s="13">
        <f t="shared" si="12"/>
        <v>3.7299999999999995</v>
      </c>
      <c r="J41" s="38"/>
      <c r="K41" s="13">
        <f t="shared" si="12"/>
        <v>4.42</v>
      </c>
      <c r="L41" s="38"/>
      <c r="M41" s="13">
        <f t="shared" si="12"/>
        <v>-0.64999999999999947</v>
      </c>
      <c r="N41" s="38"/>
      <c r="O41" s="13">
        <f t="shared" si="12"/>
        <v>2.2799999999999998</v>
      </c>
      <c r="P41" s="38"/>
      <c r="Q41" s="13">
        <f t="shared" si="12"/>
        <v>0.12000000000000011</v>
      </c>
      <c r="R41" s="38"/>
      <c r="S41" s="13">
        <f t="shared" si="12"/>
        <v>3.1</v>
      </c>
      <c r="T41" s="38"/>
      <c r="U41" s="13">
        <f t="shared" si="12"/>
        <v>0.10999999999999943</v>
      </c>
      <c r="V41" s="38"/>
      <c r="W41" s="13">
        <f t="shared" si="12"/>
        <v>2.1899999999999995</v>
      </c>
      <c r="X41" s="38"/>
      <c r="Y41" s="13">
        <f t="shared" si="12"/>
        <v>4.6099999999999994</v>
      </c>
      <c r="Z41" s="38"/>
      <c r="AA41" s="13">
        <f t="shared" si="12"/>
        <v>-11.139999999999999</v>
      </c>
      <c r="AB41" s="91"/>
      <c r="AC41" s="91"/>
    </row>
    <row r="42" spans="2:29" ht="21.75" customHeight="1" x14ac:dyDescent="0.35">
      <c r="B42" s="41"/>
      <c r="C42" s="41"/>
      <c r="D42" s="138">
        <f>E41+G41</f>
        <v>-8.7200000000000024</v>
      </c>
      <c r="E42" s="138"/>
      <c r="F42" s="138"/>
      <c r="G42" s="138"/>
      <c r="H42" s="139">
        <f>I41+K41</f>
        <v>8.1499999999999986</v>
      </c>
      <c r="I42" s="139"/>
      <c r="J42" s="139"/>
      <c r="K42" s="139"/>
      <c r="L42" s="138">
        <f>M41+O41+Q41</f>
        <v>1.7500000000000004</v>
      </c>
      <c r="M42" s="138"/>
      <c r="N42" s="138"/>
      <c r="O42" s="138"/>
      <c r="P42" s="138"/>
      <c r="Q42" s="138"/>
      <c r="R42" s="139">
        <f>S41+U41+W41</f>
        <v>5.3999999999999986</v>
      </c>
      <c r="S42" s="139"/>
      <c r="T42" s="139"/>
      <c r="U42" s="139"/>
      <c r="V42" s="139"/>
      <c r="W42" s="139"/>
      <c r="X42" s="138">
        <f>Y41+AA41</f>
        <v>-6.5299999999999994</v>
      </c>
      <c r="Y42" s="138"/>
      <c r="Z42" s="138"/>
      <c r="AA42" s="138"/>
      <c r="AB42" s="139"/>
      <c r="AC42" s="139"/>
    </row>
    <row r="45" spans="2:29" ht="26.25" x14ac:dyDescent="0.4">
      <c r="B45" s="115" t="s">
        <v>53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</row>
    <row r="46" spans="2:29" ht="26.25" x14ac:dyDescent="0.4">
      <c r="B46" s="106" t="s">
        <v>61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</row>
    <row r="47" spans="2:29" ht="26.25" x14ac:dyDescent="0.4">
      <c r="B47" s="106" t="s">
        <v>43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</row>
    <row r="48" spans="2:29" ht="69.75" x14ac:dyDescent="0.25">
      <c r="B48" s="10" t="s">
        <v>30</v>
      </c>
      <c r="C48" s="11" t="s">
        <v>16</v>
      </c>
      <c r="D48" s="141" t="s">
        <v>17</v>
      </c>
      <c r="E48" s="142"/>
      <c r="F48" s="143" t="s">
        <v>18</v>
      </c>
      <c r="G48" s="144"/>
      <c r="H48" s="141" t="s">
        <v>19</v>
      </c>
      <c r="I48" s="142"/>
      <c r="J48" s="141" t="s">
        <v>20</v>
      </c>
      <c r="K48" s="142"/>
      <c r="L48" s="141" t="s">
        <v>21</v>
      </c>
      <c r="M48" s="142"/>
      <c r="N48" s="145" t="s">
        <v>22</v>
      </c>
      <c r="O48" s="146"/>
      <c r="P48" s="145" t="s">
        <v>23</v>
      </c>
      <c r="Q48" s="146"/>
      <c r="R48" s="145" t="s">
        <v>24</v>
      </c>
      <c r="S48" s="146"/>
      <c r="T48" s="141" t="s">
        <v>25</v>
      </c>
      <c r="U48" s="142"/>
      <c r="V48" s="141" t="s">
        <v>26</v>
      </c>
      <c r="W48" s="142"/>
      <c r="X48" s="141" t="s">
        <v>27</v>
      </c>
      <c r="Y48" s="142"/>
      <c r="Z48" s="141" t="s">
        <v>28</v>
      </c>
      <c r="AA48" s="142"/>
      <c r="AB48" s="91" t="s">
        <v>29</v>
      </c>
      <c r="AC48" s="91"/>
    </row>
    <row r="49" spans="2:29" ht="23.25" x14ac:dyDescent="0.25">
      <c r="B49" s="14">
        <v>2018</v>
      </c>
      <c r="C49" s="14">
        <v>27182</v>
      </c>
      <c r="D49" s="14"/>
      <c r="E49" s="24">
        <v>0.1447</v>
      </c>
      <c r="F49" s="25"/>
      <c r="G49" s="24">
        <v>0.1464</v>
      </c>
      <c r="H49" s="25"/>
      <c r="I49" s="24">
        <v>3.7900000000000003E-2</v>
      </c>
      <c r="J49" s="25"/>
      <c r="K49" s="24">
        <v>4.2900000000000001E-2</v>
      </c>
      <c r="L49" s="25"/>
      <c r="M49" s="24">
        <v>4.4999999999999998E-2</v>
      </c>
      <c r="N49" s="25"/>
      <c r="O49" s="24">
        <v>4.7399999999999998E-2</v>
      </c>
      <c r="P49" s="25"/>
      <c r="Q49" s="24">
        <v>5.1900000000000002E-2</v>
      </c>
      <c r="R49" s="25"/>
      <c r="S49" s="24">
        <v>5.8200000000000002E-2</v>
      </c>
      <c r="T49" s="25"/>
      <c r="U49" s="24">
        <v>6.5000000000000002E-2</v>
      </c>
      <c r="V49" s="25"/>
      <c r="W49" s="24">
        <v>7.7600000000000002E-2</v>
      </c>
      <c r="X49" s="25"/>
      <c r="Y49" s="24">
        <v>0.1012</v>
      </c>
      <c r="Z49" s="25"/>
      <c r="AA49" s="24">
        <v>0.182</v>
      </c>
      <c r="AB49" s="120">
        <v>2.5000000000000001E-3</v>
      </c>
      <c r="AC49" s="120"/>
    </row>
    <row r="50" spans="2:29" ht="23.25" x14ac:dyDescent="0.25">
      <c r="B50" s="14">
        <v>2019</v>
      </c>
      <c r="C50" s="14">
        <v>24818</v>
      </c>
      <c r="D50" s="14"/>
      <c r="E50" s="24">
        <v>0.1636</v>
      </c>
      <c r="F50" s="25"/>
      <c r="G50" s="24">
        <v>0.13930000000000001</v>
      </c>
      <c r="H50" s="25"/>
      <c r="I50" s="24">
        <v>4.02E-2</v>
      </c>
      <c r="J50" s="25"/>
      <c r="K50" s="24">
        <v>4.3799999999999999E-2</v>
      </c>
      <c r="L50" s="25"/>
      <c r="M50" s="24">
        <v>4.9099999999999998E-2</v>
      </c>
      <c r="N50" s="25"/>
      <c r="O50" s="24">
        <v>5.3600000000000002E-2</v>
      </c>
      <c r="P50" s="25"/>
      <c r="Q50" s="24">
        <v>5.6000000000000001E-2</v>
      </c>
      <c r="R50" s="25"/>
      <c r="S50" s="24">
        <v>6.1800000000000001E-2</v>
      </c>
      <c r="T50" s="25"/>
      <c r="U50" s="24">
        <v>6.9000000000000006E-2</v>
      </c>
      <c r="V50" s="25"/>
      <c r="W50" s="24">
        <v>8.1199999999999994E-2</v>
      </c>
      <c r="X50" s="25"/>
      <c r="Y50" s="24">
        <v>0.1048</v>
      </c>
      <c r="Z50" s="25"/>
      <c r="AA50" s="24">
        <v>0.13750000000000001</v>
      </c>
      <c r="AB50" s="120">
        <v>2.8E-3</v>
      </c>
      <c r="AC50" s="120"/>
    </row>
    <row r="51" spans="2:29" ht="23.25" x14ac:dyDescent="0.25">
      <c r="B51" s="14">
        <v>2020</v>
      </c>
      <c r="C51" s="14">
        <v>21491</v>
      </c>
      <c r="D51" s="14"/>
      <c r="E51" s="24">
        <v>0.15429999999999999</v>
      </c>
      <c r="F51" s="25"/>
      <c r="G51" s="24">
        <v>0.22539999999999999</v>
      </c>
      <c r="H51" s="25"/>
      <c r="I51" s="24">
        <v>4.2599999999999999E-2</v>
      </c>
      <c r="J51" s="25"/>
      <c r="K51" s="24">
        <v>3.9699999999999999E-2</v>
      </c>
      <c r="L51" s="25"/>
      <c r="M51" s="32">
        <v>0.04</v>
      </c>
      <c r="N51" s="39"/>
      <c r="O51" s="24">
        <v>3.8100000000000002E-2</v>
      </c>
      <c r="P51" s="25"/>
      <c r="Q51" s="24">
        <v>3.6900000000000002E-2</v>
      </c>
      <c r="R51" s="25"/>
      <c r="S51" s="24">
        <v>4.2000000000000003E-2</v>
      </c>
      <c r="T51" s="25"/>
      <c r="U51" s="24">
        <v>4.3799999999999999E-2</v>
      </c>
      <c r="V51" s="25"/>
      <c r="W51" s="24">
        <v>5.45E-2</v>
      </c>
      <c r="X51" s="25"/>
      <c r="Y51" s="24">
        <v>7.5600000000000001E-2</v>
      </c>
      <c r="Z51" s="25"/>
      <c r="AA51" s="24">
        <v>0.2072</v>
      </c>
      <c r="AB51" s="120">
        <v>5.3199999999999997E-2</v>
      </c>
      <c r="AC51" s="120"/>
    </row>
    <row r="52" spans="2:29" s="57" customFormat="1" ht="23.25" x14ac:dyDescent="0.25">
      <c r="B52" s="55">
        <v>2021</v>
      </c>
      <c r="C52" s="56">
        <v>22402</v>
      </c>
      <c r="D52" s="56">
        <v>4030</v>
      </c>
      <c r="E52" s="28">
        <v>17.989999999999998</v>
      </c>
      <c r="F52" s="56">
        <v>5807</v>
      </c>
      <c r="G52" s="28">
        <v>25.92</v>
      </c>
      <c r="H52" s="56">
        <v>842</v>
      </c>
      <c r="I52" s="28">
        <v>3.76</v>
      </c>
      <c r="J52" s="56">
        <v>764</v>
      </c>
      <c r="K52" s="28">
        <v>3.41</v>
      </c>
      <c r="L52" s="56">
        <v>766</v>
      </c>
      <c r="M52" s="28">
        <v>3.42</v>
      </c>
      <c r="N52" s="56">
        <v>793</v>
      </c>
      <c r="O52" s="28">
        <v>3.54</v>
      </c>
      <c r="P52" s="56">
        <v>734</v>
      </c>
      <c r="Q52" s="28">
        <v>3.28</v>
      </c>
      <c r="R52" s="56">
        <v>759</v>
      </c>
      <c r="S52" s="28">
        <v>3.39</v>
      </c>
      <c r="T52" s="56">
        <v>814</v>
      </c>
      <c r="U52" s="28">
        <v>3.63</v>
      </c>
      <c r="V52" s="56">
        <v>920</v>
      </c>
      <c r="W52" s="28">
        <v>4.1100000000000003</v>
      </c>
      <c r="X52" s="56">
        <v>1210</v>
      </c>
      <c r="Y52" s="28">
        <v>5.4</v>
      </c>
      <c r="Z52" s="56">
        <v>4963</v>
      </c>
      <c r="AA52" s="28">
        <v>22.15</v>
      </c>
      <c r="AB52" s="140">
        <v>2.25</v>
      </c>
      <c r="AC52" s="140"/>
    </row>
    <row r="53" spans="2:29" ht="23.25" x14ac:dyDescent="0.25">
      <c r="B53" s="17">
        <v>2022</v>
      </c>
      <c r="C53" s="40">
        <v>18060</v>
      </c>
      <c r="D53" s="40">
        <v>4512</v>
      </c>
      <c r="E53" s="49">
        <v>24.98</v>
      </c>
      <c r="F53" s="47">
        <v>3639</v>
      </c>
      <c r="G53" s="49">
        <v>20.149999999999999</v>
      </c>
      <c r="H53" s="48">
        <v>752</v>
      </c>
      <c r="I53" s="49">
        <v>4.16</v>
      </c>
      <c r="J53" s="48">
        <v>724</v>
      </c>
      <c r="K53" s="49">
        <v>4.01</v>
      </c>
      <c r="L53" s="48">
        <v>734</v>
      </c>
      <c r="M53" s="49">
        <v>4.0599999999999996</v>
      </c>
      <c r="N53" s="48">
        <v>697</v>
      </c>
      <c r="O53" s="49">
        <v>3.86</v>
      </c>
      <c r="P53" s="48">
        <v>810</v>
      </c>
      <c r="Q53" s="49">
        <v>4.49</v>
      </c>
      <c r="R53" s="48">
        <v>861</v>
      </c>
      <c r="S53" s="49">
        <v>4.7699999999999996</v>
      </c>
      <c r="T53" s="48">
        <v>982</v>
      </c>
      <c r="U53" s="49">
        <v>5.44</v>
      </c>
      <c r="V53" s="47">
        <v>1107</v>
      </c>
      <c r="W53" s="49">
        <v>6.13</v>
      </c>
      <c r="X53" s="47">
        <v>1249</v>
      </c>
      <c r="Y53" s="49">
        <v>6.92</v>
      </c>
      <c r="Z53" s="47">
        <v>1993</v>
      </c>
      <c r="AA53" s="49">
        <v>11.04</v>
      </c>
      <c r="AB53" s="140">
        <v>0.04</v>
      </c>
      <c r="AC53" s="140"/>
    </row>
    <row r="54" spans="2:29" ht="93" x14ac:dyDescent="0.25">
      <c r="B54" s="21" t="s">
        <v>44</v>
      </c>
      <c r="C54" s="14">
        <v>289</v>
      </c>
      <c r="D54" s="12">
        <v>49</v>
      </c>
      <c r="E54" s="13">
        <v>16.96</v>
      </c>
      <c r="F54" s="12">
        <v>57</v>
      </c>
      <c r="G54" s="13">
        <v>19.72</v>
      </c>
      <c r="H54" s="12">
        <v>14</v>
      </c>
      <c r="I54" s="13">
        <v>4.84</v>
      </c>
      <c r="J54" s="12">
        <v>20</v>
      </c>
      <c r="K54" s="13">
        <v>6.92</v>
      </c>
      <c r="L54" s="12">
        <v>15</v>
      </c>
      <c r="M54" s="13">
        <v>5.19</v>
      </c>
      <c r="N54" s="12">
        <v>13</v>
      </c>
      <c r="O54" s="13">
        <v>4.5</v>
      </c>
      <c r="P54" s="12">
        <v>10</v>
      </c>
      <c r="Q54" s="13">
        <v>3.46</v>
      </c>
      <c r="R54" s="12">
        <v>17</v>
      </c>
      <c r="S54" s="13">
        <v>5.88</v>
      </c>
      <c r="T54" s="12">
        <v>14</v>
      </c>
      <c r="U54" s="13">
        <v>4.84</v>
      </c>
      <c r="V54" s="12">
        <v>20</v>
      </c>
      <c r="W54" s="13">
        <v>6.92</v>
      </c>
      <c r="X54" s="12">
        <v>27</v>
      </c>
      <c r="Y54" s="13">
        <v>9.34</v>
      </c>
      <c r="Z54" s="12">
        <v>33</v>
      </c>
      <c r="AA54" s="13">
        <v>11.42</v>
      </c>
      <c r="AB54" s="120">
        <v>0</v>
      </c>
      <c r="AC54" s="120"/>
    </row>
  </sheetData>
  <mergeCells count="92">
    <mergeCell ref="AB41:AC41"/>
    <mergeCell ref="D42:G42"/>
    <mergeCell ref="H42:K42"/>
    <mergeCell ref="D48:E48"/>
    <mergeCell ref="F48:G48"/>
    <mergeCell ref="H48:I48"/>
    <mergeCell ref="J48:K48"/>
    <mergeCell ref="L48:M48"/>
    <mergeCell ref="N48:O48"/>
    <mergeCell ref="P48:Q48"/>
    <mergeCell ref="R48:S48"/>
    <mergeCell ref="L42:Q42"/>
    <mergeCell ref="R42:W42"/>
    <mergeCell ref="X42:AA42"/>
    <mergeCell ref="B46:AC46"/>
    <mergeCell ref="B47:AC47"/>
    <mergeCell ref="AB40:AC40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B38:AC38"/>
    <mergeCell ref="AB39:AC39"/>
    <mergeCell ref="B37:B38"/>
    <mergeCell ref="C37:C38"/>
    <mergeCell ref="D37:E37"/>
    <mergeCell ref="F37:G37"/>
    <mergeCell ref="H37:I37"/>
    <mergeCell ref="J37:K37"/>
    <mergeCell ref="B12:AC12"/>
    <mergeCell ref="B13:AC13"/>
    <mergeCell ref="B35:AC35"/>
    <mergeCell ref="B36:AC36"/>
    <mergeCell ref="AB30:AC30"/>
    <mergeCell ref="D31:G31"/>
    <mergeCell ref="H31:K31"/>
    <mergeCell ref="L31:Q31"/>
    <mergeCell ref="R31:W31"/>
    <mergeCell ref="X31:AA31"/>
    <mergeCell ref="AB31:AC31"/>
    <mergeCell ref="AB24:AC24"/>
    <mergeCell ref="AB25:AC25"/>
    <mergeCell ref="AB26:AC26"/>
    <mergeCell ref="AB27:AC27"/>
    <mergeCell ref="AB28:AC28"/>
    <mergeCell ref="AB29:AC29"/>
    <mergeCell ref="AB18:AC18"/>
    <mergeCell ref="AB19:AC19"/>
    <mergeCell ref="AB20:AC20"/>
    <mergeCell ref="AB21:AC21"/>
    <mergeCell ref="AB22:AC22"/>
    <mergeCell ref="AB23:AC23"/>
    <mergeCell ref="AB17:AC17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B15:AC15"/>
    <mergeCell ref="AB16:AC16"/>
    <mergeCell ref="B1:AC5"/>
    <mergeCell ref="B6:AC6"/>
    <mergeCell ref="B8:AC8"/>
    <mergeCell ref="B10:AC10"/>
    <mergeCell ref="B14:B15"/>
    <mergeCell ref="C14:C15"/>
    <mergeCell ref="D14:E14"/>
    <mergeCell ref="F14:G14"/>
    <mergeCell ref="H14:I14"/>
    <mergeCell ref="J14:K14"/>
    <mergeCell ref="AB54:AC54"/>
    <mergeCell ref="AB42:AC42"/>
    <mergeCell ref="AB49:AC49"/>
    <mergeCell ref="AB50:AC50"/>
    <mergeCell ref="AB51:AC51"/>
    <mergeCell ref="AB52:AC52"/>
    <mergeCell ref="AB53:AC53"/>
    <mergeCell ref="B45:AC45"/>
    <mergeCell ref="T48:U48"/>
    <mergeCell ref="V48:W48"/>
    <mergeCell ref="X48:Y48"/>
    <mergeCell ref="Z48:AA48"/>
    <mergeCell ref="AB48:AC4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 ΕΚΘΕΣΗ </vt:lpstr>
      <vt:lpstr>ΑΡΧΑΙΑ </vt:lpstr>
      <vt:lpstr>ΙΣΤΟΡΙΑ</vt:lpstr>
      <vt:lpstr>ΛΑΤΙΝΙΚΑ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ΒΑΣΩ ΑΕΤΟΠΟΥΛΟΥ</dc:creator>
  <cp:lastModifiedBy>george</cp:lastModifiedBy>
  <cp:lastPrinted>2021-07-12T20:54:50Z</cp:lastPrinted>
  <dcterms:created xsi:type="dcterms:W3CDTF">2015-06-05T18:19:34Z</dcterms:created>
  <dcterms:modified xsi:type="dcterms:W3CDTF">2022-07-06T16:56:12Z</dcterms:modified>
</cp:coreProperties>
</file>